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AE\Desktop\ศุภวรรณ\ข้อมูลพื้นฐาน 63-64\"/>
    </mc:Choice>
  </mc:AlternateContent>
  <bookViews>
    <workbookView xWindow="0" yWindow="0" windowWidth="20490" windowHeight="7230" activeTab="8"/>
  </bookViews>
  <sheets>
    <sheet name="ข้อมูลพื้นที่ทั้งหมด" sheetId="12" r:id="rId1"/>
    <sheet name="ข้าวนาปี" sheetId="10" r:id="rId2"/>
    <sheet name="ลองกอง" sheetId="1" r:id="rId3"/>
    <sheet name="เงาะ" sheetId="2" r:id="rId4"/>
    <sheet name="มังคุด" sheetId="3" r:id="rId5"/>
    <sheet name="ทุเรียน" sheetId="4" r:id="rId6"/>
    <sheet name="พืชผัก" sheetId="5" r:id="rId7"/>
    <sheet name="พืชไร่" sheetId="6" r:id="rId8"/>
    <sheet name="ปาล์มน้ำมัน" sheetId="7" r:id="rId9"/>
    <sheet name="กล้วยน้ำว้า" sheetId="11" r:id="rId10"/>
    <sheet name="มะพร้าว" sheetId="8" r:id="rId11"/>
    <sheet name="ยางพารา" sheetId="9" r:id="rId12"/>
    <sheet name="สละ" sheetId="14" r:id="rId13"/>
    <sheet name="สรุป" sheetId="13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4" l="1"/>
  <c r="H18" i="14"/>
  <c r="F18" i="14"/>
  <c r="G18" i="14" s="1"/>
  <c r="E18" i="14"/>
  <c r="D18" i="14"/>
  <c r="C18" i="14"/>
  <c r="B25" i="13" l="1"/>
  <c r="C25" i="13"/>
  <c r="K17" i="12"/>
  <c r="J17" i="12"/>
  <c r="I17" i="12"/>
  <c r="H17" i="12"/>
  <c r="G17" i="12"/>
  <c r="F17" i="12"/>
  <c r="E17" i="12"/>
  <c r="D17" i="12"/>
  <c r="C17" i="12"/>
  <c r="I17" i="11" l="1"/>
  <c r="F4" i="11"/>
  <c r="H17" i="11"/>
  <c r="G17" i="11"/>
  <c r="E17" i="11"/>
  <c r="D17" i="11"/>
  <c r="C17" i="11"/>
  <c r="F17" i="11"/>
  <c r="L17" i="10"/>
  <c r="M17" i="10"/>
  <c r="I17" i="10"/>
  <c r="G17" i="10"/>
  <c r="K17" i="10"/>
  <c r="J17" i="10"/>
  <c r="F17" i="10"/>
  <c r="C17" i="10"/>
  <c r="D17" i="10"/>
  <c r="E17" i="10"/>
  <c r="J17" i="9" l="1"/>
  <c r="I17" i="9"/>
  <c r="H17" i="9" l="1"/>
  <c r="F17" i="9"/>
  <c r="E17" i="9"/>
  <c r="D17" i="9"/>
  <c r="C17" i="9"/>
  <c r="J17" i="8"/>
  <c r="I17" i="8"/>
  <c r="H17" i="8"/>
  <c r="F17" i="8"/>
  <c r="E17" i="8"/>
  <c r="D17" i="8"/>
  <c r="C17" i="8"/>
  <c r="J17" i="7"/>
  <c r="I17" i="7"/>
  <c r="H17" i="7"/>
  <c r="F17" i="7"/>
  <c r="E17" i="7"/>
  <c r="D17" i="7"/>
  <c r="C17" i="7"/>
  <c r="H11" i="6"/>
  <c r="G11" i="6"/>
  <c r="E11" i="6"/>
  <c r="D11" i="6"/>
  <c r="C11" i="6"/>
  <c r="I17" i="4"/>
  <c r="G17" i="4"/>
  <c r="F17" i="4"/>
  <c r="E17" i="4"/>
  <c r="D17" i="4"/>
  <c r="C17" i="4"/>
  <c r="G9" i="4"/>
  <c r="J17" i="3"/>
  <c r="I17" i="3"/>
  <c r="H17" i="3"/>
  <c r="F17" i="3"/>
  <c r="E17" i="3"/>
  <c r="D17" i="3"/>
  <c r="C17" i="3"/>
  <c r="J17" i="2"/>
  <c r="I17" i="2"/>
  <c r="G17" i="2"/>
  <c r="F17" i="2"/>
  <c r="E17" i="2"/>
  <c r="D17" i="2"/>
  <c r="C17" i="2"/>
  <c r="J17" i="1"/>
  <c r="I17" i="1"/>
  <c r="H17" i="1"/>
  <c r="F17" i="1"/>
  <c r="E17" i="1"/>
  <c r="D17" i="1"/>
  <c r="C17" i="1"/>
  <c r="C16" i="1"/>
</calcChain>
</file>

<file path=xl/sharedStrings.xml><?xml version="1.0" encoding="utf-8"?>
<sst xmlns="http://schemas.openxmlformats.org/spreadsheetml/2006/main" count="483" uniqueCount="118">
  <si>
    <t>ลำดับที่</t>
  </si>
  <si>
    <t>อำเภอ</t>
  </si>
  <si>
    <t>เกษตรกร (ราย)</t>
  </si>
  <si>
    <t>เนื้อที่ปลูก (ไร่)</t>
  </si>
  <si>
    <t>ให้ผลผลิตแล้ว (ไร่)</t>
  </si>
  <si>
    <t>เนื้อที่เก็บเกี่ยว (ไร่)</t>
  </si>
  <si>
    <t>ผลผลิตรวม  (ตัน)</t>
  </si>
  <si>
    <t>ผลผลิตเฉลี่ย (ก.ก./ไร่)</t>
  </si>
  <si>
    <t>มูลค่ารวม (ล้านบาท)</t>
  </si>
  <si>
    <t>ราคาขายเฉลี่ย (บาท/ก.ก.)</t>
  </si>
  <si>
    <t>หมายเหตุ</t>
  </si>
  <si>
    <t>เมืองนราธิวาส</t>
  </si>
  <si>
    <t>บาเจาะ</t>
  </si>
  <si>
    <t>ระแงะ</t>
  </si>
  <si>
    <t>รือเสาะ</t>
  </si>
  <si>
    <t>สุไหงโก-ลก</t>
  </si>
  <si>
    <t>สุไหงปาดี</t>
  </si>
  <si>
    <t>ตากใบ</t>
  </si>
  <si>
    <t>แว้ง</t>
  </si>
  <si>
    <t>ยี่งอ</t>
  </si>
  <si>
    <t>ศรีสาคร</t>
  </si>
  <si>
    <t>สุคิริน</t>
  </si>
  <si>
    <t>จะแนะ</t>
  </si>
  <si>
    <t>เจาะไอร้อง</t>
  </si>
  <si>
    <t>รวม</t>
  </si>
  <si>
    <t>ข้อมูลการปลูกลองกอง ปี 2564 จังหวัดนราธิวาส</t>
  </si>
  <si>
    <t>ข้อมูลการปลูกเงาะ ปี 2564</t>
  </si>
  <si>
    <t>ตำบล</t>
  </si>
  <si>
    <t>ผลผลิตรวม (ตัน)</t>
  </si>
  <si>
    <t>ข้อมูลการปลูกมังคุด ปี 2564</t>
  </si>
  <si>
    <t xml:space="preserve">ข้อมูลการปลูกทุเรียน ปี 2564 </t>
  </si>
  <si>
    <t xml:space="preserve">  มูลค่ารวม   (ล้านบาท)</t>
  </si>
  <si>
    <t xml:space="preserve">ข้อมูลการปลูกพืชผัก ปี 2564 </t>
  </si>
  <si>
    <t>ผลผลิตรวม (ก.ก.)</t>
  </si>
  <si>
    <t xml:space="preserve">  มูลค่ารวม   (บาท)</t>
  </si>
  <si>
    <t>ชนิดพืช</t>
  </si>
  <si>
    <t>แตงโม</t>
  </si>
  <si>
    <t>แตงกวา</t>
  </si>
  <si>
    <t>ถัวฝักยาว</t>
  </si>
  <si>
    <t>ผักบุ้งจีน</t>
  </si>
  <si>
    <t>คะน้า</t>
  </si>
  <si>
    <t>ผักกวางตุ้ง</t>
  </si>
  <si>
    <t>บวบ</t>
  </si>
  <si>
    <t>มะระ</t>
  </si>
  <si>
    <t>มะเขือยาว</t>
  </si>
  <si>
    <t>มะเขือกลม</t>
  </si>
  <si>
    <t>พริกหยวก</t>
  </si>
  <si>
    <t>พริกขี้หนู</t>
  </si>
  <si>
    <t>ข้าวโพดหวาน</t>
  </si>
  <si>
    <t>ข้าวโพดฝักอ่อน</t>
  </si>
  <si>
    <t>กระเจี๊ยบเขียว</t>
  </si>
  <si>
    <t xml:space="preserve">ข้อมูลการปลูกพืชไร่ ปี 2564 </t>
  </si>
  <si>
    <t>อ้อย</t>
  </si>
  <si>
    <t>สับปะรด</t>
  </si>
  <si>
    <t>มันเทศ</t>
  </si>
  <si>
    <t>มันสำปะหลัง</t>
  </si>
  <si>
    <t>ถั่วลิสง</t>
  </si>
  <si>
    <t>ถั่วปันหยี</t>
  </si>
  <si>
    <t>มันขี้หนู</t>
  </si>
  <si>
    <t>ข้อมูลการปลูกปาล์มน้ำมันปี 2564</t>
  </si>
  <si>
    <t>ข้อมูลการปลูกยางพารา 2564</t>
  </si>
  <si>
    <t>ข้อมูลการปลูกข้าวนาปี 2564/65</t>
  </si>
  <si>
    <t>ข้อมูลการปลูกมะพร้าว (สวน) 2564</t>
  </si>
  <si>
    <t>ผลผลิตเฉลี่ย (ผล)</t>
  </si>
  <si>
    <t>ผลผลิตรวม (ผล)</t>
  </si>
  <si>
    <t>เนื้อที่ถือครองทำนา</t>
  </si>
  <si>
    <t>เนื้อที่ (ไร่)</t>
  </si>
  <si>
    <t>เนื้อที่ปลูก</t>
  </si>
  <si>
    <t>ผลผลิต</t>
  </si>
  <si>
    <t>ผลผลลิตเฉลี่ย (ก.ก./ไร่)</t>
  </si>
  <si>
    <t>เนื้อที่นาร้าง</t>
  </si>
  <si>
    <t>ราคาขายเฉลี่ย (บาท/ผล)</t>
  </si>
  <si>
    <t>น้ำยางสด</t>
  </si>
  <si>
    <t>ยางก้อนถ้วย</t>
  </si>
  <si>
    <t>ยางแผ่นดิบ</t>
  </si>
  <si>
    <t>-</t>
  </si>
  <si>
    <t>ข้อมูลพื้นที่ทั้งหมด ปี 2564 จังหวัดนราธิวาส</t>
  </si>
  <si>
    <t>พื้นที่ทั้งหมด</t>
  </si>
  <si>
    <t>พื้นที่ถือครอง</t>
  </si>
  <si>
    <t>พื้นที่ถือครองเพื่อทำการเกษตร</t>
  </si>
  <si>
    <t>พื้นที่ทำการเกษตร</t>
  </si>
  <si>
    <t>พื้นที่อื่นๆ</t>
  </si>
  <si>
    <t>จำนวนครัวเรือนทั้งหมด</t>
  </si>
  <si>
    <t>จำนวนครัวเรือนเกษตรกร</t>
  </si>
  <si>
    <t>ครัวเรือน</t>
  </si>
  <si>
    <t>ราย</t>
  </si>
  <si>
    <t>ข้อมูลการปลูกกล้วยน้ำว้า ปี 2564</t>
  </si>
  <si>
    <t>ให้ผลแล้ว (ไร่)</t>
  </si>
  <si>
    <t>ยังไม่ให้ผล (ไร่)</t>
  </si>
  <si>
    <t xml:space="preserve">    มูลค่ารวม    (บาท)</t>
  </si>
  <si>
    <t>ผู้รายงาน นางสาวศุภวรรณ บุญรอด</t>
  </si>
  <si>
    <t>ตำแหน่ง นักวิชาการส่งเสริมการเกษตรชำนาญการ</t>
  </si>
  <si>
    <t>เบอร์โทร 099 1561494</t>
  </si>
  <si>
    <t>สำนักงานเกษตรจังหวัดนราธิวาส</t>
  </si>
  <si>
    <t>เนื้อที่เก็บเกี่ยว</t>
  </si>
  <si>
    <t>พื้นที่ปลูก (ไร่)</t>
  </si>
  <si>
    <t>ข้าวนาปี</t>
  </si>
  <si>
    <t>ลองกอง</t>
  </si>
  <si>
    <t>เงาะ</t>
  </si>
  <si>
    <t>มังคุด</t>
  </si>
  <si>
    <t>ทุเรียน</t>
  </si>
  <si>
    <t>ปาล์มน้ำมัน</t>
  </si>
  <si>
    <t>ยางพารา</t>
  </si>
  <si>
    <t>ข้อมูลการปลูกสละ  ปี 2564</t>
  </si>
  <si>
    <t xml:space="preserve">  จังหวัดนราธิวาส</t>
  </si>
  <si>
    <t>เกษตรกร</t>
  </si>
  <si>
    <t>ให้ผลแล้ว</t>
  </si>
  <si>
    <t>ผลผลิตเฉลี่ย</t>
  </si>
  <si>
    <t>ผลผลิตรวม</t>
  </si>
  <si>
    <t>มูลค่ารวม</t>
  </si>
  <si>
    <t>ราคาขายเฉลี่ย</t>
  </si>
  <si>
    <t>(ราย)</t>
  </si>
  <si>
    <t>(ไร่)</t>
  </si>
  <si>
    <t>(ก.ก./ไร่)</t>
  </si>
  <si>
    <t>(ตัน)</t>
  </si>
  <si>
    <t>(ล้านบาท)</t>
  </si>
  <si>
    <t>(บาท/ก.ก.)</t>
  </si>
  <si>
    <t>ที่มา:สำนักงานเกษตรจังหวัดนราธิวาส,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</si>
</sst>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88" fontId="4" fillId="0" borderId="1" xfId="1" applyNumberFormat="1" applyFont="1" applyBorder="1"/>
    <xf numFmtId="43" fontId="4" fillId="0" borderId="1" xfId="1" applyNumberFormat="1" applyFont="1" applyBorder="1"/>
    <xf numFmtId="43" fontId="4" fillId="0" borderId="1" xfId="1" applyFont="1" applyBorder="1"/>
    <xf numFmtId="188" fontId="3" fillId="0" borderId="5" xfId="0" applyNumberFormat="1" applyFont="1" applyBorder="1"/>
    <xf numFmtId="43" fontId="3" fillId="0" borderId="5" xfId="0" applyNumberFormat="1" applyFont="1" applyBorder="1"/>
    <xf numFmtId="188" fontId="3" fillId="0" borderId="1" xfId="0" applyNumberFormat="1" applyFont="1" applyBorder="1"/>
    <xf numFmtId="43" fontId="3" fillId="0" borderId="1" xfId="0" applyNumberFormat="1" applyFont="1" applyBorder="1"/>
    <xf numFmtId="188" fontId="4" fillId="0" borderId="1" xfId="0" applyNumberFormat="1" applyFont="1" applyBorder="1"/>
    <xf numFmtId="2" fontId="4" fillId="0" borderId="1" xfId="0" applyNumberFormat="1" applyFont="1" applyBorder="1"/>
    <xf numFmtId="2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188" fontId="4" fillId="0" borderId="1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88" fontId="3" fillId="0" borderId="1" xfId="1" applyNumberFormat="1" applyFont="1" applyBorder="1"/>
    <xf numFmtId="43" fontId="3" fillId="0" borderId="1" xfId="1" applyFont="1" applyBorder="1"/>
    <xf numFmtId="1" fontId="3" fillId="0" borderId="1" xfId="1" applyNumberFormat="1" applyFont="1" applyBorder="1"/>
    <xf numFmtId="1" fontId="0" fillId="0" borderId="0" xfId="0" applyNumberFormat="1"/>
    <xf numFmtId="188" fontId="6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4" fillId="0" borderId="0" xfId="1" applyFont="1" applyBorder="1"/>
    <xf numFmtId="188" fontId="4" fillId="0" borderId="0" xfId="1" applyNumberFormat="1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188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4" fillId="2" borderId="1" xfId="1" applyFont="1" applyFill="1" applyBorder="1"/>
    <xf numFmtId="2" fontId="3" fillId="0" borderId="1" xfId="0" applyNumberFormat="1" applyFont="1" applyBorder="1"/>
    <xf numFmtId="2" fontId="0" fillId="0" borderId="0" xfId="0" applyNumberFormat="1"/>
    <xf numFmtId="0" fontId="3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right"/>
    </xf>
    <xf numFmtId="43" fontId="3" fillId="0" borderId="1" xfId="0" applyNumberFormat="1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187" fontId="0" fillId="0" borderId="0" xfId="0" applyNumberFormat="1"/>
    <xf numFmtId="187" fontId="7" fillId="0" borderId="0" xfId="0" applyNumberFormat="1" applyFont="1"/>
    <xf numFmtId="43" fontId="4" fillId="0" borderId="1" xfId="0" applyNumberFormat="1" applyFont="1" applyBorder="1"/>
    <xf numFmtId="0" fontId="3" fillId="0" borderId="1" xfId="0" applyFont="1" applyBorder="1" applyAlignment="1">
      <alignment vertical="center"/>
    </xf>
    <xf numFmtId="43" fontId="3" fillId="0" borderId="6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3" fontId="5" fillId="0" borderId="0" xfId="0" applyNumberFormat="1" applyFont="1"/>
    <xf numFmtId="3" fontId="5" fillId="0" borderId="1" xfId="0" applyNumberFormat="1" applyFont="1" applyBorder="1"/>
    <xf numFmtId="188" fontId="5" fillId="0" borderId="1" xfId="1" applyNumberFormat="1" applyFont="1" applyBorder="1"/>
    <xf numFmtId="188" fontId="5" fillId="0" borderId="1" xfId="1" applyNumberFormat="1" applyFont="1" applyBorder="1" applyAlignment="1">
      <alignment horizontal="right"/>
    </xf>
    <xf numFmtId="43" fontId="9" fillId="0" borderId="1" xfId="1" applyFont="1" applyBorder="1" applyAlignment="1">
      <alignment horizontal="center"/>
    </xf>
    <xf numFmtId="43" fontId="3" fillId="0" borderId="1" xfId="1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right"/>
    </xf>
    <xf numFmtId="188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4" fillId="0" borderId="1" xfId="1" applyNumberFormat="1" applyFont="1" applyFill="1" applyBorder="1"/>
    <xf numFmtId="0" fontId="10" fillId="0" borderId="1" xfId="0" applyFont="1" applyBorder="1"/>
    <xf numFmtId="188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88" fontId="7" fillId="0" borderId="0" xfId="0" applyNumberFormat="1" applyFont="1"/>
    <xf numFmtId="0" fontId="10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189" fontId="10" fillId="0" borderId="1" xfId="1" applyNumberFormat="1" applyFont="1" applyBorder="1" applyAlignment="1">
      <alignment horizontal="left" vertical="center"/>
    </xf>
    <xf numFmtId="0" fontId="0" fillId="0" borderId="1" xfId="0" applyBorder="1"/>
    <xf numFmtId="189" fontId="11" fillId="0" borderId="1" xfId="1" applyNumberFormat="1" applyFont="1" applyBorder="1"/>
    <xf numFmtId="43" fontId="11" fillId="0" borderId="1" xfId="1" applyFont="1" applyBorder="1"/>
    <xf numFmtId="2" fontId="10" fillId="0" borderId="1" xfId="0" applyNumberFormat="1" applyFont="1" applyBorder="1"/>
    <xf numFmtId="187" fontId="11" fillId="0" borderId="1" xfId="0" applyNumberFormat="1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10" fillId="0" borderId="0" xfId="1" applyFont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600" b="1">
                <a:latin typeface="Angsana New" panose="02020603050405020304" pitchFamily="18" charset="-34"/>
                <a:cs typeface="Angsana New" panose="02020603050405020304" pitchFamily="18" charset="-34"/>
              </a:rPr>
              <a:t>ข้อมูลพืชเศรษฐกิจที่สำคัญของจังหวัดนราธิวาส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สรุป!$B$1</c:f>
              <c:strCache>
                <c:ptCount val="1"/>
                <c:pt idx="0">
                  <c:v>พื้นที่ปลูก (ไร่)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904761904761904E-2"/>
                  <c:y val="-3.5794188489377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สรุป!$A$2:$A$8</c:f>
              <c:strCache>
                <c:ptCount val="7"/>
                <c:pt idx="0">
                  <c:v>ข้าวนาปี</c:v>
                </c:pt>
                <c:pt idx="1">
                  <c:v>ลองกอง</c:v>
                </c:pt>
                <c:pt idx="2">
                  <c:v>เงาะ</c:v>
                </c:pt>
                <c:pt idx="3">
                  <c:v>มังคุด</c:v>
                </c:pt>
                <c:pt idx="4">
                  <c:v>ทุเรียน</c:v>
                </c:pt>
                <c:pt idx="5">
                  <c:v>ปาล์มน้ำมัน</c:v>
                </c:pt>
                <c:pt idx="6">
                  <c:v>ยางพารา</c:v>
                </c:pt>
              </c:strCache>
            </c:strRef>
          </c:cat>
          <c:val>
            <c:numRef>
              <c:f>สรุป!$B$2:$B$8</c:f>
              <c:numCache>
                <c:formatCode>_-* #,##0_-;\-* #,##0_-;_-* "-"??_-;_-@_-</c:formatCode>
                <c:ptCount val="7"/>
                <c:pt idx="0">
                  <c:v>34758</c:v>
                </c:pt>
                <c:pt idx="1">
                  <c:v>35803</c:v>
                </c:pt>
                <c:pt idx="2">
                  <c:v>14676</c:v>
                </c:pt>
                <c:pt idx="3">
                  <c:v>26126</c:v>
                </c:pt>
                <c:pt idx="4">
                  <c:v>30068</c:v>
                </c:pt>
                <c:pt idx="5">
                  <c:v>65733</c:v>
                </c:pt>
                <c:pt idx="6">
                  <c:v>926576</c:v>
                </c:pt>
              </c:numCache>
            </c:numRef>
          </c:val>
        </c:ser>
        <c:ser>
          <c:idx val="1"/>
          <c:order val="1"/>
          <c:tx>
            <c:strRef>
              <c:f>สรุป!$C$1</c:f>
              <c:strCache>
                <c:ptCount val="1"/>
                <c:pt idx="0">
                  <c:v>เนื้อที่เก็บเกี่ยว (ไร่)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793650793650758E-2"/>
                  <c:y val="-5.369128273406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57142857142856E-2"/>
                  <c:y val="-5.011186388512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873015873015872E-2"/>
                  <c:y val="-5.011186388512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57142857142929E-2"/>
                  <c:y val="-3.937360733831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841269841268387E-3"/>
                  <c:y val="-5.369128273406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904761904761904E-2"/>
                  <c:y val="-4.2953026187253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สรุป!$A$2:$A$8</c:f>
              <c:strCache>
                <c:ptCount val="7"/>
                <c:pt idx="0">
                  <c:v>ข้าวนาปี</c:v>
                </c:pt>
                <c:pt idx="1">
                  <c:v>ลองกอง</c:v>
                </c:pt>
                <c:pt idx="2">
                  <c:v>เงาะ</c:v>
                </c:pt>
                <c:pt idx="3">
                  <c:v>มังคุด</c:v>
                </c:pt>
                <c:pt idx="4">
                  <c:v>ทุเรียน</c:v>
                </c:pt>
                <c:pt idx="5">
                  <c:v>ปาล์มน้ำมัน</c:v>
                </c:pt>
                <c:pt idx="6">
                  <c:v>ยางพารา</c:v>
                </c:pt>
              </c:strCache>
            </c:strRef>
          </c:cat>
          <c:val>
            <c:numRef>
              <c:f>สรุป!$C$2:$C$8</c:f>
              <c:numCache>
                <c:formatCode>_-* #,##0_-;\-* #,##0_-;_-* "-"??_-;_-@_-</c:formatCode>
                <c:ptCount val="7"/>
                <c:pt idx="0">
                  <c:v>34758</c:v>
                </c:pt>
                <c:pt idx="1">
                  <c:v>35660</c:v>
                </c:pt>
                <c:pt idx="2">
                  <c:v>14593</c:v>
                </c:pt>
                <c:pt idx="3">
                  <c:v>22268</c:v>
                </c:pt>
                <c:pt idx="4">
                  <c:v>24861</c:v>
                </c:pt>
                <c:pt idx="5">
                  <c:v>64772</c:v>
                </c:pt>
                <c:pt idx="6">
                  <c:v>843161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400550560"/>
        <c:axId val="-1400557088"/>
      </c:barChart>
      <c:catAx>
        <c:axId val="-140055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sz="1600">
                    <a:latin typeface="Angsana New" panose="02020603050405020304" pitchFamily="18" charset="-34"/>
                    <a:cs typeface="Angsana New" panose="02020603050405020304" pitchFamily="18" charset="-34"/>
                  </a:rPr>
                  <a:t>ชนิดพืช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th-TH"/>
          </a:p>
        </c:txPr>
        <c:crossAx val="-1400557088"/>
        <c:crosses val="autoZero"/>
        <c:auto val="1"/>
        <c:lblAlgn val="ctr"/>
        <c:lblOffset val="100"/>
        <c:noMultiLvlLbl val="0"/>
      </c:catAx>
      <c:valAx>
        <c:axId val="-14005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r>
                  <a:rPr lang="th-TH" sz="1400">
                    <a:latin typeface="Angsana New" panose="02020603050405020304" pitchFamily="18" charset="-34"/>
                    <a:cs typeface="Angsana New" panose="02020603050405020304" pitchFamily="18" charset="-34"/>
                  </a:rPr>
                  <a:t>จำนวน (ไร่)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ngsana New" panose="02020603050405020304" pitchFamily="18" charset="-34"/>
                  <a:ea typeface="+mn-ea"/>
                  <a:cs typeface="Angsana New" panose="02020603050405020304" pitchFamily="18" charset="-34"/>
                </a:defRPr>
              </a:pPr>
              <a:endParaRPr lang="th-TH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endParaRPr lang="th-TH"/>
          </a:p>
        </c:txPr>
        <c:crossAx val="-14005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ngsana New" panose="02020603050405020304" pitchFamily="18" charset="-34"/>
                <a:ea typeface="+mn-ea"/>
                <a:cs typeface="Angsana New" panose="02020603050405020304" pitchFamily="18" charset="-34"/>
              </a:defRPr>
            </a:pPr>
            <a:r>
              <a:rPr lang="th-TH" sz="1800" b="1">
                <a:latin typeface="Angsana New" panose="02020603050405020304" pitchFamily="18" charset="-34"/>
                <a:cs typeface="Angsana New" panose="02020603050405020304" pitchFamily="18" charset="-34"/>
              </a:rPr>
              <a:t>พืชเศรษฐกิจที่สำคํญของจังหวัดนรฺวาส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9444372258748191"/>
                  <c:y val="-0.2255035721431682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198403210069915E-2"/>
                  <c:y val="-5.78868448618810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555248656745066E-2"/>
                  <c:y val="-1.55043679241587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ngsana New" panose="02020603050405020304" pitchFamily="18" charset="-34"/>
                    <a:ea typeface="+mn-ea"/>
                    <a:cs typeface="Angsana New" panose="02020603050405020304" pitchFamily="18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สรุป!$A$18:$A$24</c:f>
              <c:strCache>
                <c:ptCount val="7"/>
                <c:pt idx="0">
                  <c:v>ยางพารา</c:v>
                </c:pt>
                <c:pt idx="1">
                  <c:v>ปาล์มน้ำมัน</c:v>
                </c:pt>
                <c:pt idx="2">
                  <c:v>ลองกอง</c:v>
                </c:pt>
                <c:pt idx="3">
                  <c:v>ข้าวนาปี</c:v>
                </c:pt>
                <c:pt idx="4">
                  <c:v>ทุเรียน</c:v>
                </c:pt>
                <c:pt idx="5">
                  <c:v>มังคุด</c:v>
                </c:pt>
                <c:pt idx="6">
                  <c:v>เงาะ</c:v>
                </c:pt>
              </c:strCache>
            </c:strRef>
          </c:cat>
          <c:val>
            <c:numRef>
              <c:f>สรุป!$B$18:$B$24</c:f>
              <c:numCache>
                <c:formatCode>_-* #,##0_-;\-* #,##0_-;_-* "-"??_-;_-@_-</c:formatCode>
                <c:ptCount val="7"/>
                <c:pt idx="0">
                  <c:v>926576</c:v>
                </c:pt>
                <c:pt idx="1">
                  <c:v>65733</c:v>
                </c:pt>
                <c:pt idx="2">
                  <c:v>35803</c:v>
                </c:pt>
                <c:pt idx="3">
                  <c:v>34758</c:v>
                </c:pt>
                <c:pt idx="4">
                  <c:v>30068</c:v>
                </c:pt>
                <c:pt idx="5">
                  <c:v>26126</c:v>
                </c:pt>
                <c:pt idx="6">
                  <c:v>14676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47566620179079"/>
          <c:y val="0.16123889222367382"/>
          <c:w val="0.11184959965812855"/>
          <c:h val="0.57336675964831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</xdr:row>
      <xdr:rowOff>0</xdr:rowOff>
    </xdr:from>
    <xdr:to>
      <xdr:col>15</xdr:col>
      <xdr:colOff>485775</xdr:colOff>
      <xdr:row>15</xdr:row>
      <xdr:rowOff>119062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15</xdr:row>
      <xdr:rowOff>142875</xdr:rowOff>
    </xdr:from>
    <xdr:to>
      <xdr:col>17</xdr:col>
      <xdr:colOff>76200</xdr:colOff>
      <xdr:row>34</xdr:row>
      <xdr:rowOff>38100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F17" sqref="F17"/>
    </sheetView>
  </sheetViews>
  <sheetFormatPr defaultRowHeight="14.25" x14ac:dyDescent="0.2"/>
  <cols>
    <col min="1" max="1" width="6.5" style="36" customWidth="1"/>
    <col min="2" max="2" width="13.25" customWidth="1"/>
    <col min="3" max="3" width="15" style="57" customWidth="1"/>
    <col min="4" max="4" width="13.5" style="57" customWidth="1"/>
    <col min="5" max="5" width="15.5" style="57" customWidth="1"/>
    <col min="6" max="6" width="14" style="57" customWidth="1"/>
    <col min="7" max="7" width="15.25" style="57" customWidth="1"/>
    <col min="8" max="8" width="11.25" style="57" customWidth="1"/>
    <col min="9" max="9" width="13.25" style="57" customWidth="1"/>
    <col min="10" max="10" width="14" style="57" customWidth="1"/>
    <col min="11" max="11" width="13" style="57" customWidth="1"/>
    <col min="12" max="12" width="12.25" customWidth="1"/>
  </cols>
  <sheetData>
    <row r="1" spans="1:12" ht="26.25" customHeight="1" x14ac:dyDescent="0.4">
      <c r="A1" s="82" t="s">
        <v>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1" customHeight="1" x14ac:dyDescent="0.2">
      <c r="A2" s="83" t="s">
        <v>0</v>
      </c>
      <c r="B2" s="83" t="s">
        <v>1</v>
      </c>
      <c r="C2" s="85" t="s">
        <v>77</v>
      </c>
      <c r="D2" s="85" t="s">
        <v>78</v>
      </c>
      <c r="E2" s="87" t="s">
        <v>79</v>
      </c>
      <c r="F2" s="87" t="s">
        <v>80</v>
      </c>
      <c r="G2" s="85" t="s">
        <v>81</v>
      </c>
      <c r="H2" s="89" t="s">
        <v>82</v>
      </c>
      <c r="I2" s="90"/>
      <c r="J2" s="89" t="s">
        <v>83</v>
      </c>
      <c r="K2" s="90"/>
      <c r="L2" s="48" t="s">
        <v>10</v>
      </c>
    </row>
    <row r="3" spans="1:12" ht="21" x14ac:dyDescent="0.2">
      <c r="A3" s="84"/>
      <c r="B3" s="84"/>
      <c r="C3" s="86"/>
      <c r="D3" s="86"/>
      <c r="E3" s="88"/>
      <c r="F3" s="88"/>
      <c r="G3" s="86"/>
      <c r="H3" s="49" t="s">
        <v>84</v>
      </c>
      <c r="I3" s="61" t="s">
        <v>85</v>
      </c>
      <c r="J3" s="61" t="s">
        <v>84</v>
      </c>
      <c r="K3" s="50" t="s">
        <v>85</v>
      </c>
      <c r="L3" s="48"/>
    </row>
    <row r="4" spans="1:12" ht="21" x14ac:dyDescent="0.35">
      <c r="A4" s="60">
        <v>1</v>
      </c>
      <c r="B4" s="2" t="s">
        <v>11</v>
      </c>
      <c r="C4" s="4">
        <v>190696.88</v>
      </c>
      <c r="D4" s="4">
        <v>145873.88</v>
      </c>
      <c r="E4" s="4">
        <v>106960</v>
      </c>
      <c r="F4" s="4">
        <v>106960</v>
      </c>
      <c r="G4" s="4">
        <v>4634</v>
      </c>
      <c r="H4" s="51">
        <v>40976</v>
      </c>
      <c r="I4" s="52">
        <v>126858</v>
      </c>
      <c r="J4" s="52">
        <v>19914</v>
      </c>
      <c r="K4" s="51">
        <v>61652</v>
      </c>
      <c r="L4" s="47"/>
    </row>
    <row r="5" spans="1:12" ht="21" x14ac:dyDescent="0.35">
      <c r="A5" s="60">
        <v>2</v>
      </c>
      <c r="B5" s="2" t="s">
        <v>12</v>
      </c>
      <c r="C5" s="4">
        <v>106980</v>
      </c>
      <c r="D5" s="4">
        <v>85177</v>
      </c>
      <c r="E5" s="4">
        <v>77352</v>
      </c>
      <c r="F5" s="62">
        <v>75842</v>
      </c>
      <c r="G5" s="4">
        <v>21813</v>
      </c>
      <c r="H5" s="3">
        <v>12636</v>
      </c>
      <c r="I5" s="3">
        <v>54704</v>
      </c>
      <c r="J5" s="3">
        <v>7956</v>
      </c>
      <c r="K5" s="3">
        <v>40467</v>
      </c>
      <c r="L5" s="47"/>
    </row>
    <row r="6" spans="1:12" ht="21" x14ac:dyDescent="0.35">
      <c r="A6" s="60">
        <v>3</v>
      </c>
      <c r="B6" s="2" t="s">
        <v>13</v>
      </c>
      <c r="C6" s="4">
        <v>272238.13</v>
      </c>
      <c r="D6" s="4">
        <v>199788</v>
      </c>
      <c r="E6" s="4">
        <v>178984.32000000001</v>
      </c>
      <c r="F6" s="62">
        <v>178984.32000000001</v>
      </c>
      <c r="G6" s="4">
        <v>72450.13</v>
      </c>
      <c r="H6" s="3">
        <v>22443</v>
      </c>
      <c r="I6" s="3">
        <v>93532</v>
      </c>
      <c r="J6" s="3">
        <v>7240</v>
      </c>
      <c r="K6" s="3">
        <v>28958</v>
      </c>
      <c r="L6" s="47"/>
    </row>
    <row r="7" spans="1:12" ht="21" x14ac:dyDescent="0.35">
      <c r="A7" s="60">
        <v>4</v>
      </c>
      <c r="B7" s="2" t="s">
        <v>14</v>
      </c>
      <c r="C7" s="4">
        <v>292702.53000000003</v>
      </c>
      <c r="D7" s="4">
        <v>261482.63</v>
      </c>
      <c r="E7" s="4">
        <v>201698</v>
      </c>
      <c r="F7" s="62">
        <v>199941</v>
      </c>
      <c r="G7" s="4">
        <v>31219.899999999994</v>
      </c>
      <c r="H7" s="3">
        <v>16919</v>
      </c>
      <c r="I7" s="3">
        <v>72470</v>
      </c>
      <c r="J7" s="3">
        <v>10871</v>
      </c>
      <c r="K7" s="3">
        <v>50382</v>
      </c>
      <c r="L7" s="47"/>
    </row>
    <row r="8" spans="1:12" ht="21" x14ac:dyDescent="0.35">
      <c r="A8" s="60">
        <v>5</v>
      </c>
      <c r="B8" s="2" t="s">
        <v>15</v>
      </c>
      <c r="C8" s="4">
        <v>82667</v>
      </c>
      <c r="D8" s="4">
        <v>71395</v>
      </c>
      <c r="E8" s="4">
        <v>44923</v>
      </c>
      <c r="F8" s="62">
        <v>39150</v>
      </c>
      <c r="G8" s="4">
        <v>8539</v>
      </c>
      <c r="H8" s="3">
        <v>9644</v>
      </c>
      <c r="I8" s="3">
        <v>35089</v>
      </c>
      <c r="J8" s="3">
        <v>4074</v>
      </c>
      <c r="K8" s="3">
        <v>9506</v>
      </c>
      <c r="L8" s="47"/>
    </row>
    <row r="9" spans="1:12" ht="21" x14ac:dyDescent="0.35">
      <c r="A9" s="60">
        <v>6</v>
      </c>
      <c r="B9" s="2" t="s">
        <v>16</v>
      </c>
      <c r="C9" s="4">
        <v>232791</v>
      </c>
      <c r="D9" s="4">
        <v>155737</v>
      </c>
      <c r="E9" s="4">
        <v>154016</v>
      </c>
      <c r="F9" s="62">
        <v>145276</v>
      </c>
      <c r="G9" s="4">
        <v>77054</v>
      </c>
      <c r="H9" s="3">
        <v>11470</v>
      </c>
      <c r="I9" s="3">
        <v>48273</v>
      </c>
      <c r="J9" s="3">
        <v>9126</v>
      </c>
      <c r="K9" s="3">
        <v>41104</v>
      </c>
      <c r="L9" s="47"/>
    </row>
    <row r="10" spans="1:12" ht="21" x14ac:dyDescent="0.35">
      <c r="A10" s="60">
        <v>7</v>
      </c>
      <c r="B10" s="2" t="s">
        <v>17</v>
      </c>
      <c r="C10" s="4">
        <v>169059</v>
      </c>
      <c r="D10" s="4">
        <v>126160</v>
      </c>
      <c r="E10" s="4">
        <v>93375</v>
      </c>
      <c r="F10" s="62">
        <v>93375</v>
      </c>
      <c r="G10" s="4">
        <v>42899</v>
      </c>
      <c r="H10" s="3">
        <v>11643</v>
      </c>
      <c r="I10" s="3">
        <v>53492</v>
      </c>
      <c r="J10" s="3">
        <v>8751</v>
      </c>
      <c r="K10" s="3">
        <v>44764</v>
      </c>
      <c r="L10" s="47"/>
    </row>
    <row r="11" spans="1:12" ht="21" x14ac:dyDescent="0.35">
      <c r="A11" s="60">
        <v>8</v>
      </c>
      <c r="B11" s="2" t="s">
        <v>18</v>
      </c>
      <c r="C11" s="4">
        <v>217046</v>
      </c>
      <c r="D11" s="4">
        <v>153906</v>
      </c>
      <c r="E11" s="4">
        <v>123756.5</v>
      </c>
      <c r="F11" s="62">
        <v>123756.5</v>
      </c>
      <c r="G11" s="4">
        <v>63140</v>
      </c>
      <c r="H11" s="3">
        <v>13508</v>
      </c>
      <c r="I11" s="3">
        <v>54292</v>
      </c>
      <c r="J11" s="3">
        <v>12634</v>
      </c>
      <c r="K11" s="3">
        <v>48863</v>
      </c>
      <c r="L11" s="47"/>
    </row>
    <row r="12" spans="1:12" ht="21" x14ac:dyDescent="0.35">
      <c r="A12" s="60">
        <v>9</v>
      </c>
      <c r="B12" s="2" t="s">
        <v>19</v>
      </c>
      <c r="C12" s="4">
        <v>125322.5</v>
      </c>
      <c r="D12" s="4">
        <v>88902</v>
      </c>
      <c r="E12" s="4">
        <v>83595</v>
      </c>
      <c r="F12" s="62">
        <v>76429</v>
      </c>
      <c r="G12" s="4">
        <v>36421</v>
      </c>
      <c r="H12" s="53">
        <v>9395</v>
      </c>
      <c r="I12" s="54">
        <v>37455</v>
      </c>
      <c r="J12" s="53">
        <v>7374</v>
      </c>
      <c r="K12" s="54">
        <v>34939</v>
      </c>
      <c r="L12" s="47"/>
    </row>
    <row r="13" spans="1:12" ht="21" x14ac:dyDescent="0.35">
      <c r="A13" s="60">
        <v>10</v>
      </c>
      <c r="B13" s="2" t="s">
        <v>20</v>
      </c>
      <c r="C13" s="4">
        <v>310945</v>
      </c>
      <c r="D13" s="4">
        <v>197091</v>
      </c>
      <c r="E13" s="4">
        <v>196419</v>
      </c>
      <c r="F13" s="62">
        <v>193104</v>
      </c>
      <c r="G13" s="4">
        <v>116916</v>
      </c>
      <c r="H13" s="3">
        <v>9032</v>
      </c>
      <c r="I13" s="3">
        <v>36191</v>
      </c>
      <c r="J13" s="3">
        <v>6513</v>
      </c>
      <c r="K13" s="3">
        <v>28003</v>
      </c>
      <c r="L13" s="47"/>
    </row>
    <row r="14" spans="1:12" ht="21" x14ac:dyDescent="0.35">
      <c r="A14" s="60">
        <v>11</v>
      </c>
      <c r="B14" s="2" t="s">
        <v>21</v>
      </c>
      <c r="C14" s="4">
        <v>325406.75</v>
      </c>
      <c r="D14" s="4">
        <v>81879</v>
      </c>
      <c r="E14" s="4">
        <v>81967</v>
      </c>
      <c r="F14" s="62">
        <v>81967</v>
      </c>
      <c r="G14" s="4">
        <v>239795.75</v>
      </c>
      <c r="H14" s="3">
        <v>6388</v>
      </c>
      <c r="I14" s="3">
        <v>24205</v>
      </c>
      <c r="J14" s="3">
        <v>5718</v>
      </c>
      <c r="K14" s="3">
        <v>23440</v>
      </c>
      <c r="L14" s="47"/>
    </row>
    <row r="15" spans="1:12" ht="23.25" x14ac:dyDescent="0.5">
      <c r="A15" s="60">
        <v>12</v>
      </c>
      <c r="B15" s="2" t="s">
        <v>22</v>
      </c>
      <c r="C15" s="55">
        <v>379415</v>
      </c>
      <c r="D15" s="55">
        <v>171486</v>
      </c>
      <c r="E15" s="55">
        <v>166843</v>
      </c>
      <c r="F15" s="62">
        <v>145126</v>
      </c>
      <c r="G15" s="4">
        <v>60803</v>
      </c>
      <c r="H15" s="3">
        <v>9327</v>
      </c>
      <c r="I15" s="3">
        <v>37962</v>
      </c>
      <c r="J15" s="3">
        <v>6936</v>
      </c>
      <c r="K15" s="3">
        <v>30978</v>
      </c>
      <c r="L15" s="47"/>
    </row>
    <row r="16" spans="1:12" ht="21" x14ac:dyDescent="0.35">
      <c r="A16" s="60">
        <v>13</v>
      </c>
      <c r="B16" s="2" t="s">
        <v>23</v>
      </c>
      <c r="C16" s="4">
        <v>101701</v>
      </c>
      <c r="D16" s="4">
        <v>94979</v>
      </c>
      <c r="E16" s="4">
        <v>91404</v>
      </c>
      <c r="F16" s="62">
        <v>84313</v>
      </c>
      <c r="G16" s="4">
        <v>6722</v>
      </c>
      <c r="H16" s="3">
        <v>9782</v>
      </c>
      <c r="I16" s="3">
        <v>40997</v>
      </c>
      <c r="J16" s="3">
        <v>3963</v>
      </c>
      <c r="K16" s="3">
        <v>16729</v>
      </c>
      <c r="L16" s="47"/>
    </row>
    <row r="17" spans="1:12" ht="21" x14ac:dyDescent="0.35">
      <c r="A17" s="79" t="s">
        <v>24</v>
      </c>
      <c r="B17" s="80"/>
      <c r="C17" s="56">
        <f>SUM(C4:C16)</f>
        <v>2806970.79</v>
      </c>
      <c r="D17" s="56">
        <f t="shared" ref="D17:K17" si="0">SUM(D4:D16)</f>
        <v>1833856.51</v>
      </c>
      <c r="E17" s="56">
        <f t="shared" si="0"/>
        <v>1601292.82</v>
      </c>
      <c r="F17" s="56">
        <f t="shared" si="0"/>
        <v>1544223.82</v>
      </c>
      <c r="G17" s="56">
        <f t="shared" si="0"/>
        <v>782406.78</v>
      </c>
      <c r="H17" s="56">
        <f t="shared" si="0"/>
        <v>183163</v>
      </c>
      <c r="I17" s="56">
        <f t="shared" si="0"/>
        <v>715520</v>
      </c>
      <c r="J17" s="56">
        <f t="shared" si="0"/>
        <v>111070</v>
      </c>
      <c r="K17" s="56">
        <f t="shared" si="0"/>
        <v>459785</v>
      </c>
      <c r="L17" s="47"/>
    </row>
    <row r="18" spans="1:12" ht="23.25" x14ac:dyDescent="0.5">
      <c r="J18" s="81" t="s">
        <v>90</v>
      </c>
      <c r="K18" s="81"/>
      <c r="L18" s="81"/>
    </row>
    <row r="19" spans="1:12" ht="23.25" x14ac:dyDescent="0.5">
      <c r="J19" s="81" t="s">
        <v>91</v>
      </c>
      <c r="K19" s="81"/>
      <c r="L19" s="81"/>
    </row>
    <row r="20" spans="1:12" ht="23.25" x14ac:dyDescent="0.5">
      <c r="J20" s="81" t="s">
        <v>92</v>
      </c>
      <c r="K20" s="81"/>
      <c r="L20" s="81"/>
    </row>
    <row r="21" spans="1:12" ht="23.25" x14ac:dyDescent="0.5">
      <c r="J21" s="81" t="s">
        <v>93</v>
      </c>
      <c r="K21" s="81"/>
      <c r="L21" s="81"/>
    </row>
  </sheetData>
  <mergeCells count="15">
    <mergeCell ref="A1:L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A17:B17"/>
    <mergeCell ref="J18:L18"/>
    <mergeCell ref="J19:L19"/>
    <mergeCell ref="J20:L20"/>
    <mergeCell ref="J21:L21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90" zoomScaleNormal="90" workbookViewId="0">
      <selection activeCell="E17" sqref="E17"/>
    </sheetView>
  </sheetViews>
  <sheetFormatPr defaultRowHeight="23.25" customHeight="1" x14ac:dyDescent="0.2"/>
  <cols>
    <col min="2" max="3" width="12.5" customWidth="1"/>
    <col min="4" max="5" width="13.25" customWidth="1"/>
    <col min="6" max="6" width="12.625" customWidth="1"/>
    <col min="7" max="7" width="12.5" customWidth="1"/>
    <col min="8" max="8" width="19" customWidth="1"/>
    <col min="9" max="9" width="18.625" customWidth="1"/>
    <col min="10" max="10" width="13" customWidth="1"/>
    <col min="11" max="11" width="16.25" customWidth="1"/>
    <col min="12" max="12" width="12.25" customWidth="1"/>
    <col min="13" max="13" width="13.25" customWidth="1"/>
    <col min="14" max="14" width="17.25" customWidth="1"/>
    <col min="15" max="15" width="12.5" customWidth="1"/>
  </cols>
  <sheetData>
    <row r="1" spans="1:15" ht="28.5" customHeight="1" x14ac:dyDescent="0.35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ht="23.25" customHeight="1" x14ac:dyDescent="0.2">
      <c r="A2" s="98" t="s">
        <v>0</v>
      </c>
      <c r="B2" s="98" t="s">
        <v>1</v>
      </c>
      <c r="C2" s="92" t="s">
        <v>65</v>
      </c>
      <c r="D2" s="93"/>
      <c r="E2" s="92" t="s">
        <v>67</v>
      </c>
      <c r="F2" s="93"/>
      <c r="G2" s="99" t="s">
        <v>5</v>
      </c>
      <c r="H2" s="92" t="s">
        <v>68</v>
      </c>
      <c r="I2" s="93"/>
      <c r="J2" s="92" t="s">
        <v>70</v>
      </c>
      <c r="K2" s="93"/>
      <c r="L2" s="99" t="s">
        <v>8</v>
      </c>
      <c r="M2" s="94" t="s">
        <v>9</v>
      </c>
      <c r="N2" s="83" t="s">
        <v>10</v>
      </c>
    </row>
    <row r="3" spans="1:15" ht="33" customHeight="1" x14ac:dyDescent="0.2">
      <c r="A3" s="98"/>
      <c r="B3" s="98"/>
      <c r="C3" s="30" t="s">
        <v>66</v>
      </c>
      <c r="D3" s="29" t="s">
        <v>2</v>
      </c>
      <c r="E3" s="29" t="s">
        <v>66</v>
      </c>
      <c r="F3" s="29" t="s">
        <v>2</v>
      </c>
      <c r="G3" s="99"/>
      <c r="H3" s="29" t="s">
        <v>69</v>
      </c>
      <c r="I3" s="29" t="s">
        <v>28</v>
      </c>
      <c r="J3" s="29" t="s">
        <v>66</v>
      </c>
      <c r="K3" s="29" t="s">
        <v>2</v>
      </c>
      <c r="L3" s="99"/>
      <c r="M3" s="95"/>
      <c r="N3" s="84"/>
    </row>
    <row r="4" spans="1:15" ht="23.25" customHeight="1" x14ac:dyDescent="0.35">
      <c r="A4" s="28">
        <v>1</v>
      </c>
      <c r="B4" s="2" t="s">
        <v>11</v>
      </c>
      <c r="C4" s="5">
        <v>8346</v>
      </c>
      <c r="D4" s="3">
        <v>3659</v>
      </c>
      <c r="E4" s="5">
        <v>692</v>
      </c>
      <c r="F4" s="17">
        <v>170</v>
      </c>
      <c r="G4" s="5">
        <v>692</v>
      </c>
      <c r="H4" s="5">
        <v>263</v>
      </c>
      <c r="I4" s="5">
        <v>182</v>
      </c>
      <c r="J4" s="5">
        <v>7654</v>
      </c>
      <c r="K4" s="3">
        <v>3489</v>
      </c>
      <c r="L4" s="5">
        <v>3.2759999999999998</v>
      </c>
      <c r="M4" s="43">
        <v>18</v>
      </c>
      <c r="N4" s="2"/>
      <c r="O4" s="45"/>
    </row>
    <row r="5" spans="1:15" ht="23.25" customHeight="1" x14ac:dyDescent="0.35">
      <c r="A5" s="28">
        <v>2</v>
      </c>
      <c r="B5" s="2" t="s">
        <v>12</v>
      </c>
      <c r="C5" s="5">
        <v>14223</v>
      </c>
      <c r="D5" s="3">
        <v>3349</v>
      </c>
      <c r="E5" s="5">
        <v>9933</v>
      </c>
      <c r="F5" s="17">
        <v>2392</v>
      </c>
      <c r="G5" s="5">
        <v>9933</v>
      </c>
      <c r="H5" s="5">
        <v>385</v>
      </c>
      <c r="I5" s="5">
        <v>3824</v>
      </c>
      <c r="J5" s="5">
        <v>4290</v>
      </c>
      <c r="K5" s="3">
        <v>957</v>
      </c>
      <c r="L5" s="5">
        <v>57.36</v>
      </c>
      <c r="M5" s="43">
        <v>15</v>
      </c>
      <c r="N5" s="2"/>
      <c r="O5" s="45"/>
    </row>
    <row r="6" spans="1:15" ht="23.25" customHeight="1" x14ac:dyDescent="0.35">
      <c r="A6" s="28">
        <v>3</v>
      </c>
      <c r="B6" s="2" t="s">
        <v>13</v>
      </c>
      <c r="C6" s="5">
        <v>2930.23</v>
      </c>
      <c r="D6" s="3">
        <v>1503</v>
      </c>
      <c r="E6" s="5">
        <v>1675</v>
      </c>
      <c r="F6" s="17">
        <v>402</v>
      </c>
      <c r="G6" s="5">
        <v>1675</v>
      </c>
      <c r="H6" s="5">
        <v>383</v>
      </c>
      <c r="I6" s="5">
        <v>642</v>
      </c>
      <c r="J6" s="5">
        <v>1255.23</v>
      </c>
      <c r="K6" s="3">
        <v>1101</v>
      </c>
      <c r="L6" s="5">
        <v>9.6300000000000008</v>
      </c>
      <c r="M6" s="43">
        <v>15</v>
      </c>
      <c r="N6" s="2"/>
      <c r="O6" s="45"/>
    </row>
    <row r="7" spans="1:15" ht="23.25" customHeight="1" x14ac:dyDescent="0.35">
      <c r="A7" s="28">
        <v>4</v>
      </c>
      <c r="B7" s="2" t="s">
        <v>14</v>
      </c>
      <c r="C7" s="5">
        <v>12821</v>
      </c>
      <c r="D7" s="3">
        <v>4041</v>
      </c>
      <c r="E7" s="5">
        <v>2468</v>
      </c>
      <c r="F7" s="17">
        <v>1112</v>
      </c>
      <c r="G7" s="5">
        <v>2468</v>
      </c>
      <c r="H7" s="5">
        <v>385</v>
      </c>
      <c r="I7" s="5">
        <v>950</v>
      </c>
      <c r="J7" s="5">
        <v>10353</v>
      </c>
      <c r="K7" s="3">
        <v>2929</v>
      </c>
      <c r="L7" s="5">
        <v>14.25</v>
      </c>
      <c r="M7" s="43">
        <v>15</v>
      </c>
      <c r="N7" s="2"/>
      <c r="O7" s="45"/>
    </row>
    <row r="8" spans="1:15" ht="23.25" customHeight="1" x14ac:dyDescent="0.35">
      <c r="A8" s="28">
        <v>5</v>
      </c>
      <c r="B8" s="2" t="s">
        <v>15</v>
      </c>
      <c r="C8" s="5">
        <v>1243</v>
      </c>
      <c r="D8" s="3">
        <v>122</v>
      </c>
      <c r="E8" s="5">
        <v>340</v>
      </c>
      <c r="F8" s="17">
        <v>40</v>
      </c>
      <c r="G8" s="5">
        <v>340</v>
      </c>
      <c r="H8" s="5">
        <v>371</v>
      </c>
      <c r="I8" s="5">
        <v>126</v>
      </c>
      <c r="J8" s="5">
        <v>903</v>
      </c>
      <c r="K8" s="3">
        <v>82</v>
      </c>
      <c r="L8" s="5">
        <v>1.6379999999999999</v>
      </c>
      <c r="M8" s="43">
        <v>13</v>
      </c>
      <c r="N8" s="2"/>
      <c r="O8" s="45"/>
    </row>
    <row r="9" spans="1:15" ht="23.25" customHeight="1" x14ac:dyDescent="0.35">
      <c r="A9" s="28">
        <v>6</v>
      </c>
      <c r="B9" s="2" t="s">
        <v>16</v>
      </c>
      <c r="C9" s="5">
        <v>6154</v>
      </c>
      <c r="D9" s="3">
        <v>2021</v>
      </c>
      <c r="E9" s="5">
        <v>1019</v>
      </c>
      <c r="F9" s="17">
        <v>280</v>
      </c>
      <c r="G9" s="5">
        <v>1019</v>
      </c>
      <c r="H9" s="5">
        <v>390</v>
      </c>
      <c r="I9" s="5">
        <v>397</v>
      </c>
      <c r="J9" s="5">
        <v>5135</v>
      </c>
      <c r="K9" s="3">
        <v>1741</v>
      </c>
      <c r="L9" s="5">
        <v>6.7489999999999997</v>
      </c>
      <c r="M9" s="43">
        <v>17</v>
      </c>
      <c r="N9" s="2"/>
      <c r="O9" s="45"/>
    </row>
    <row r="10" spans="1:15" ht="23.25" customHeight="1" x14ac:dyDescent="0.35">
      <c r="A10" s="28">
        <v>7</v>
      </c>
      <c r="B10" s="2" t="s">
        <v>17</v>
      </c>
      <c r="C10" s="5">
        <v>40070</v>
      </c>
      <c r="D10" s="3">
        <v>5155</v>
      </c>
      <c r="E10" s="5">
        <v>13266</v>
      </c>
      <c r="F10" s="17">
        <v>2462</v>
      </c>
      <c r="G10" s="5">
        <v>13266</v>
      </c>
      <c r="H10" s="5">
        <v>600</v>
      </c>
      <c r="I10" s="5">
        <v>7960</v>
      </c>
      <c r="J10" s="5">
        <v>26804</v>
      </c>
      <c r="K10" s="3">
        <v>2693</v>
      </c>
      <c r="L10" s="5">
        <v>95.52</v>
      </c>
      <c r="M10" s="43">
        <v>12</v>
      </c>
      <c r="N10" s="2"/>
      <c r="O10" s="45"/>
    </row>
    <row r="11" spans="1:15" ht="23.25" customHeight="1" x14ac:dyDescent="0.35">
      <c r="A11" s="28">
        <v>8</v>
      </c>
      <c r="B11" s="2" t="s">
        <v>18</v>
      </c>
      <c r="C11" s="5">
        <v>1899</v>
      </c>
      <c r="D11" s="3">
        <v>327</v>
      </c>
      <c r="E11" s="5">
        <v>703</v>
      </c>
      <c r="F11" s="41">
        <v>161</v>
      </c>
      <c r="G11" s="5">
        <v>703</v>
      </c>
      <c r="H11" s="5">
        <v>400</v>
      </c>
      <c r="I11" s="5">
        <v>281</v>
      </c>
      <c r="J11" s="5">
        <v>1196</v>
      </c>
      <c r="K11" s="3">
        <v>166</v>
      </c>
      <c r="L11" s="5">
        <v>5.3390000000000004</v>
      </c>
      <c r="M11" s="44">
        <v>19</v>
      </c>
      <c r="N11" s="2"/>
      <c r="O11" s="45"/>
    </row>
    <row r="12" spans="1:15" ht="23.25" customHeight="1" x14ac:dyDescent="0.35">
      <c r="A12" s="28">
        <v>9</v>
      </c>
      <c r="B12" s="2" t="s">
        <v>19</v>
      </c>
      <c r="C12" s="5">
        <v>10877</v>
      </c>
      <c r="D12" s="3">
        <v>2245</v>
      </c>
      <c r="E12" s="5">
        <v>2630</v>
      </c>
      <c r="F12" s="17">
        <v>605</v>
      </c>
      <c r="G12" s="5">
        <v>2630</v>
      </c>
      <c r="H12" s="5">
        <v>400</v>
      </c>
      <c r="I12" s="5">
        <v>1052</v>
      </c>
      <c r="J12" s="5">
        <v>8247</v>
      </c>
      <c r="K12" s="3">
        <v>1640</v>
      </c>
      <c r="L12" s="5">
        <v>10.52</v>
      </c>
      <c r="M12" s="43">
        <v>10</v>
      </c>
      <c r="N12" s="2"/>
      <c r="O12" s="45"/>
    </row>
    <row r="13" spans="1:15" ht="23.25" customHeight="1" x14ac:dyDescent="0.35">
      <c r="A13" s="28">
        <v>10</v>
      </c>
      <c r="B13" s="2" t="s">
        <v>20</v>
      </c>
      <c r="C13" s="5">
        <v>2763</v>
      </c>
      <c r="D13" s="3">
        <v>916</v>
      </c>
      <c r="E13" s="5">
        <v>129</v>
      </c>
      <c r="F13" s="17">
        <v>21</v>
      </c>
      <c r="G13" s="5">
        <v>129</v>
      </c>
      <c r="H13" s="5">
        <v>364</v>
      </c>
      <c r="I13" s="5">
        <v>47</v>
      </c>
      <c r="J13" s="5">
        <v>2634</v>
      </c>
      <c r="K13" s="3">
        <v>895</v>
      </c>
      <c r="L13" s="5">
        <v>1.41</v>
      </c>
      <c r="M13" s="43">
        <v>30</v>
      </c>
      <c r="N13" s="2"/>
      <c r="O13" s="45"/>
    </row>
    <row r="14" spans="1:15" ht="23.25" customHeight="1" x14ac:dyDescent="0.35">
      <c r="A14" s="28">
        <v>11</v>
      </c>
      <c r="B14" s="2" t="s">
        <v>21</v>
      </c>
      <c r="C14" s="5">
        <v>200</v>
      </c>
      <c r="D14" s="3">
        <v>29</v>
      </c>
      <c r="E14" s="5">
        <v>120</v>
      </c>
      <c r="F14" s="17">
        <v>29</v>
      </c>
      <c r="G14" s="5">
        <v>120</v>
      </c>
      <c r="H14" s="5">
        <v>300</v>
      </c>
      <c r="I14" s="5">
        <v>36</v>
      </c>
      <c r="J14" s="5" t="s">
        <v>75</v>
      </c>
      <c r="K14" s="3">
        <v>0</v>
      </c>
      <c r="L14" s="5">
        <v>1.26</v>
      </c>
      <c r="M14" s="43">
        <v>35</v>
      </c>
      <c r="N14" s="2"/>
      <c r="O14" s="45"/>
    </row>
    <row r="15" spans="1:15" ht="23.25" customHeight="1" x14ac:dyDescent="0.35">
      <c r="A15" s="28">
        <v>12</v>
      </c>
      <c r="B15" s="2" t="s">
        <v>22</v>
      </c>
      <c r="C15" s="5" t="s">
        <v>75</v>
      </c>
      <c r="D15" s="41" t="s">
        <v>75</v>
      </c>
      <c r="E15" s="41" t="s">
        <v>75</v>
      </c>
      <c r="F15" s="41" t="s">
        <v>75</v>
      </c>
      <c r="G15" s="41" t="s">
        <v>75</v>
      </c>
      <c r="H15" s="41" t="s">
        <v>75</v>
      </c>
      <c r="I15" s="41" t="s">
        <v>75</v>
      </c>
      <c r="J15" s="41" t="s">
        <v>75</v>
      </c>
      <c r="K15" s="41" t="s">
        <v>75</v>
      </c>
      <c r="L15" s="41" t="s">
        <v>75</v>
      </c>
      <c r="M15" s="41" t="s">
        <v>75</v>
      </c>
      <c r="N15" s="2"/>
      <c r="O15" s="45"/>
    </row>
    <row r="16" spans="1:15" ht="23.25" customHeight="1" x14ac:dyDescent="0.35">
      <c r="A16" s="28">
        <v>13</v>
      </c>
      <c r="B16" s="2" t="s">
        <v>23</v>
      </c>
      <c r="C16" s="5">
        <v>4691</v>
      </c>
      <c r="D16" s="3">
        <v>670</v>
      </c>
      <c r="E16" s="5">
        <v>1783</v>
      </c>
      <c r="F16" s="17">
        <v>404</v>
      </c>
      <c r="G16" s="5">
        <v>1783</v>
      </c>
      <c r="H16" s="12">
        <v>424</v>
      </c>
      <c r="I16" s="5">
        <v>756</v>
      </c>
      <c r="J16" s="5">
        <v>2908</v>
      </c>
      <c r="K16" s="3">
        <v>266</v>
      </c>
      <c r="L16" s="12">
        <v>9.8279999999999994</v>
      </c>
      <c r="M16" s="43">
        <v>13</v>
      </c>
      <c r="N16" s="2"/>
      <c r="O16" s="45"/>
    </row>
    <row r="17" spans="1:15" ht="23.25" customHeight="1" x14ac:dyDescent="0.35">
      <c r="A17" s="96" t="s">
        <v>24</v>
      </c>
      <c r="B17" s="96"/>
      <c r="C17" s="42">
        <f t="shared" ref="C17:E17" si="0">SUM(C4:C16)</f>
        <v>106217.23</v>
      </c>
      <c r="D17" s="8">
        <f t="shared" si="0"/>
        <v>24037</v>
      </c>
      <c r="E17" s="8">
        <f t="shared" si="0"/>
        <v>34758</v>
      </c>
      <c r="F17" s="8">
        <f>SUM(F4:F16)</f>
        <v>8078</v>
      </c>
      <c r="G17" s="8">
        <f>SUM(G4:G16)</f>
        <v>34758</v>
      </c>
      <c r="H17" s="8">
        <v>468</v>
      </c>
      <c r="I17" s="9">
        <f>SUM(I4:I16)</f>
        <v>16253</v>
      </c>
      <c r="J17" s="9">
        <f>SUM(J4:J16)</f>
        <v>71379.23</v>
      </c>
      <c r="K17" s="8">
        <f>SUM(K4:K16)</f>
        <v>15959</v>
      </c>
      <c r="L17" s="9">
        <f>SUM(L4:L16)</f>
        <v>216.78</v>
      </c>
      <c r="M17" s="9">
        <f>SUM(M4:M16)/12</f>
        <v>17.666666666666668</v>
      </c>
      <c r="N17" s="2"/>
      <c r="O17" s="46"/>
    </row>
    <row r="18" spans="1:15" ht="23.25" customHeight="1" x14ac:dyDescent="0.5">
      <c r="L18" s="81" t="s">
        <v>90</v>
      </c>
      <c r="M18" s="81"/>
      <c r="N18" s="81"/>
    </row>
    <row r="19" spans="1:15" ht="23.25" customHeight="1" x14ac:dyDescent="0.5">
      <c r="L19" s="81" t="s">
        <v>91</v>
      </c>
      <c r="M19" s="81"/>
      <c r="N19" s="81"/>
    </row>
    <row r="20" spans="1:15" ht="23.25" customHeight="1" x14ac:dyDescent="0.5">
      <c r="L20" s="81" t="s">
        <v>92</v>
      </c>
      <c r="M20" s="81"/>
      <c r="N20" s="81"/>
    </row>
    <row r="21" spans="1:15" ht="23.25" customHeight="1" x14ac:dyDescent="0.5">
      <c r="L21" s="81" t="s">
        <v>93</v>
      </c>
      <c r="M21" s="81"/>
      <c r="N21" s="81"/>
    </row>
    <row r="22" spans="1:15" ht="23.25" customHeight="1" x14ac:dyDescent="0.2">
      <c r="L22" s="91"/>
      <c r="M22" s="91"/>
      <c r="N22" s="91"/>
    </row>
  </sheetData>
  <mergeCells count="17">
    <mergeCell ref="A17:B17"/>
    <mergeCell ref="L19:N19"/>
    <mergeCell ref="L20:N20"/>
    <mergeCell ref="L21:N21"/>
    <mergeCell ref="A1:N1"/>
    <mergeCell ref="A2:A3"/>
    <mergeCell ref="B2:B3"/>
    <mergeCell ref="G2:G3"/>
    <mergeCell ref="L2:L3"/>
    <mergeCell ref="L22:N22"/>
    <mergeCell ref="C2:D2"/>
    <mergeCell ref="E2:F2"/>
    <mergeCell ref="H2:I2"/>
    <mergeCell ref="J2:K2"/>
    <mergeCell ref="M2:M3"/>
    <mergeCell ref="N2:N3"/>
    <mergeCell ref="L18:N18"/>
  </mergeCell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B4" sqref="B1:B1048576"/>
    </sheetView>
  </sheetViews>
  <sheetFormatPr defaultRowHeight="14.25" x14ac:dyDescent="0.2"/>
  <cols>
    <col min="2" max="2" width="16.25" customWidth="1"/>
    <col min="4" max="4" width="14.25" customWidth="1"/>
    <col min="5" max="5" width="12.625" customWidth="1"/>
    <col min="6" max="6" width="13.625" customWidth="1"/>
    <col min="7" max="7" width="13" customWidth="1"/>
    <col min="8" max="8" width="15.625" customWidth="1"/>
    <col min="9" max="9" width="19" customWidth="1"/>
    <col min="10" max="10" width="22" customWidth="1"/>
    <col min="11" max="11" width="21.25" customWidth="1"/>
  </cols>
  <sheetData>
    <row r="1" spans="1:11" ht="36" customHeight="1" x14ac:dyDescent="0.2">
      <c r="A1" s="100" t="s">
        <v>25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4.25" customHeight="1" x14ac:dyDescent="0.2">
      <c r="A2" s="98" t="s">
        <v>0</v>
      </c>
      <c r="B2" s="98" t="s">
        <v>1</v>
      </c>
      <c r="C2" s="101" t="s">
        <v>2</v>
      </c>
      <c r="D2" s="99" t="s">
        <v>3</v>
      </c>
      <c r="E2" s="99" t="s">
        <v>4</v>
      </c>
      <c r="F2" s="99" t="s">
        <v>5</v>
      </c>
      <c r="G2" s="99" t="s">
        <v>7</v>
      </c>
      <c r="H2" s="99" t="s">
        <v>6</v>
      </c>
      <c r="I2" s="102" t="s">
        <v>8</v>
      </c>
      <c r="J2" s="94" t="s">
        <v>9</v>
      </c>
      <c r="K2" s="83" t="s">
        <v>10</v>
      </c>
    </row>
    <row r="3" spans="1:11" ht="36.75" customHeight="1" x14ac:dyDescent="0.2">
      <c r="A3" s="98"/>
      <c r="B3" s="98"/>
      <c r="C3" s="101"/>
      <c r="D3" s="99"/>
      <c r="E3" s="99"/>
      <c r="F3" s="99"/>
      <c r="G3" s="99"/>
      <c r="H3" s="99"/>
      <c r="I3" s="103"/>
      <c r="J3" s="95"/>
      <c r="K3" s="84"/>
    </row>
    <row r="4" spans="1:11" ht="21" x14ac:dyDescent="0.35">
      <c r="A4" s="1">
        <v>1</v>
      </c>
      <c r="B4" s="2" t="s">
        <v>11</v>
      </c>
      <c r="C4" s="3">
        <v>2015</v>
      </c>
      <c r="D4" s="4">
        <v>1264</v>
      </c>
      <c r="E4" s="5">
        <v>1247</v>
      </c>
      <c r="F4" s="5">
        <v>1247</v>
      </c>
      <c r="G4" s="5">
        <v>113</v>
      </c>
      <c r="H4" s="5">
        <v>141</v>
      </c>
      <c r="I4" s="5">
        <v>4.2273300000000003</v>
      </c>
      <c r="J4" s="5">
        <v>30</v>
      </c>
      <c r="K4" s="2"/>
    </row>
    <row r="5" spans="1:11" ht="21" x14ac:dyDescent="0.35">
      <c r="A5" s="1">
        <v>2</v>
      </c>
      <c r="B5" s="2" t="s">
        <v>12</v>
      </c>
      <c r="C5" s="3">
        <v>1556</v>
      </c>
      <c r="D5" s="4">
        <v>1581</v>
      </c>
      <c r="E5" s="4">
        <v>1562</v>
      </c>
      <c r="F5" s="4">
        <v>1562</v>
      </c>
      <c r="G5" s="5">
        <v>148</v>
      </c>
      <c r="H5" s="5">
        <v>231</v>
      </c>
      <c r="I5" s="5">
        <v>4.62</v>
      </c>
      <c r="J5" s="5">
        <v>20</v>
      </c>
      <c r="K5" s="2"/>
    </row>
    <row r="6" spans="1:11" ht="21" x14ac:dyDescent="0.35">
      <c r="A6" s="1">
        <v>3</v>
      </c>
      <c r="B6" s="2" t="s">
        <v>13</v>
      </c>
      <c r="C6" s="3">
        <v>5883</v>
      </c>
      <c r="D6" s="4">
        <v>5839</v>
      </c>
      <c r="E6" s="4">
        <v>5839</v>
      </c>
      <c r="F6" s="4">
        <v>5839</v>
      </c>
      <c r="G6" s="5">
        <v>150</v>
      </c>
      <c r="H6" s="5">
        <v>876</v>
      </c>
      <c r="I6" s="5">
        <v>26.28</v>
      </c>
      <c r="J6" s="5">
        <v>30</v>
      </c>
      <c r="K6" s="2"/>
    </row>
    <row r="7" spans="1:11" ht="21" x14ac:dyDescent="0.35">
      <c r="A7" s="1">
        <v>4</v>
      </c>
      <c r="B7" s="2" t="s">
        <v>14</v>
      </c>
      <c r="C7" s="3">
        <v>2626</v>
      </c>
      <c r="D7" s="4">
        <v>2877</v>
      </c>
      <c r="E7" s="5">
        <v>2877</v>
      </c>
      <c r="F7" s="4">
        <v>2877</v>
      </c>
      <c r="G7" s="5">
        <v>145</v>
      </c>
      <c r="H7" s="5">
        <v>417</v>
      </c>
      <c r="I7" s="37">
        <v>4.17</v>
      </c>
      <c r="J7" s="5">
        <v>10</v>
      </c>
      <c r="K7" s="2"/>
    </row>
    <row r="8" spans="1:11" ht="21" x14ac:dyDescent="0.35">
      <c r="A8" s="1">
        <v>5</v>
      </c>
      <c r="B8" s="2" t="s">
        <v>15</v>
      </c>
      <c r="C8" s="3">
        <v>821</v>
      </c>
      <c r="D8" s="4">
        <v>1032</v>
      </c>
      <c r="E8" s="4">
        <v>1032</v>
      </c>
      <c r="F8" s="4">
        <v>1032</v>
      </c>
      <c r="G8" s="5">
        <v>73</v>
      </c>
      <c r="H8" s="5">
        <v>75</v>
      </c>
      <c r="I8" s="5">
        <v>0.9</v>
      </c>
      <c r="J8" s="5">
        <v>12</v>
      </c>
      <c r="K8" s="2"/>
    </row>
    <row r="9" spans="1:11" ht="21" x14ac:dyDescent="0.35">
      <c r="A9" s="1">
        <v>6</v>
      </c>
      <c r="B9" s="2" t="s">
        <v>16</v>
      </c>
      <c r="C9" s="3">
        <v>4632</v>
      </c>
      <c r="D9" s="4">
        <v>4245</v>
      </c>
      <c r="E9" s="5">
        <v>4234</v>
      </c>
      <c r="F9" s="4">
        <v>4234</v>
      </c>
      <c r="G9" s="5">
        <v>53</v>
      </c>
      <c r="H9" s="5">
        <v>224.40200000000002</v>
      </c>
      <c r="I9" s="5">
        <v>4.4880000000000004</v>
      </c>
      <c r="J9" s="5">
        <v>20</v>
      </c>
      <c r="K9" s="2"/>
    </row>
    <row r="10" spans="1:11" ht="21" x14ac:dyDescent="0.35">
      <c r="A10" s="1">
        <v>7</v>
      </c>
      <c r="B10" s="2" t="s">
        <v>17</v>
      </c>
      <c r="C10" s="3">
        <v>1231</v>
      </c>
      <c r="D10" s="5">
        <v>576</v>
      </c>
      <c r="E10" s="5">
        <v>576</v>
      </c>
      <c r="F10" s="5">
        <v>576</v>
      </c>
      <c r="G10" s="5">
        <v>112</v>
      </c>
      <c r="H10" s="5">
        <v>65</v>
      </c>
      <c r="I10" s="5">
        <v>1.3</v>
      </c>
      <c r="J10" s="5">
        <v>20</v>
      </c>
      <c r="K10" s="2"/>
    </row>
    <row r="11" spans="1:11" ht="21" x14ac:dyDescent="0.35">
      <c r="A11" s="1">
        <v>8</v>
      </c>
      <c r="B11" s="2" t="s">
        <v>18</v>
      </c>
      <c r="C11" s="3">
        <v>2988</v>
      </c>
      <c r="D11" s="5">
        <v>4279</v>
      </c>
      <c r="E11" s="5">
        <v>4279</v>
      </c>
      <c r="F11" s="5">
        <v>4279</v>
      </c>
      <c r="G11" s="5">
        <v>150</v>
      </c>
      <c r="H11" s="5">
        <v>642</v>
      </c>
      <c r="I11" s="5">
        <v>11.56</v>
      </c>
      <c r="J11" s="5">
        <v>18</v>
      </c>
      <c r="K11" s="2"/>
    </row>
    <row r="12" spans="1:11" ht="21" x14ac:dyDescent="0.35">
      <c r="A12" s="1">
        <v>9</v>
      </c>
      <c r="B12" s="2" t="s">
        <v>19</v>
      </c>
      <c r="C12" s="3">
        <v>2542</v>
      </c>
      <c r="D12" s="4">
        <v>2030</v>
      </c>
      <c r="E12" s="5">
        <v>2010</v>
      </c>
      <c r="F12" s="4">
        <v>2010</v>
      </c>
      <c r="G12" s="5">
        <v>100</v>
      </c>
      <c r="H12" s="5">
        <v>200.99999999999997</v>
      </c>
      <c r="I12" s="5">
        <v>2.41</v>
      </c>
      <c r="J12" s="5">
        <v>12</v>
      </c>
      <c r="K12" s="2"/>
    </row>
    <row r="13" spans="1:11" ht="21" x14ac:dyDescent="0.35">
      <c r="A13" s="1">
        <v>10</v>
      </c>
      <c r="B13" s="2" t="s">
        <v>20</v>
      </c>
      <c r="C13" s="3">
        <v>1814</v>
      </c>
      <c r="D13" s="4">
        <v>3141</v>
      </c>
      <c r="E13" s="4">
        <v>3141</v>
      </c>
      <c r="F13" s="4">
        <v>3141</v>
      </c>
      <c r="G13" s="5">
        <v>100</v>
      </c>
      <c r="H13" s="5">
        <v>314</v>
      </c>
      <c r="I13" s="5">
        <v>6.28</v>
      </c>
      <c r="J13" s="5">
        <v>20</v>
      </c>
      <c r="K13" s="2"/>
    </row>
    <row r="14" spans="1:11" ht="21" x14ac:dyDescent="0.35">
      <c r="A14" s="1">
        <v>11</v>
      </c>
      <c r="B14" s="2" t="s">
        <v>21</v>
      </c>
      <c r="C14" s="3">
        <v>1753</v>
      </c>
      <c r="D14" s="5">
        <v>2511</v>
      </c>
      <c r="E14" s="5">
        <v>2511</v>
      </c>
      <c r="F14" s="4">
        <v>2511</v>
      </c>
      <c r="G14" s="5">
        <v>81</v>
      </c>
      <c r="H14" s="5">
        <v>203</v>
      </c>
      <c r="I14" s="5">
        <v>2.6440830000000002</v>
      </c>
      <c r="J14" s="5">
        <v>13</v>
      </c>
      <c r="K14" s="2"/>
    </row>
    <row r="15" spans="1:11" ht="21" x14ac:dyDescent="0.35">
      <c r="A15" s="1">
        <v>12</v>
      </c>
      <c r="B15" s="2" t="s">
        <v>22</v>
      </c>
      <c r="C15" s="3">
        <v>2751</v>
      </c>
      <c r="D15" s="4">
        <v>4402</v>
      </c>
      <c r="E15" s="4">
        <v>4326</v>
      </c>
      <c r="F15" s="4">
        <v>4326</v>
      </c>
      <c r="G15" s="5">
        <v>178</v>
      </c>
      <c r="H15" s="5">
        <v>770</v>
      </c>
      <c r="I15" s="5">
        <v>23.1</v>
      </c>
      <c r="J15" s="5">
        <v>30</v>
      </c>
      <c r="K15" s="2"/>
    </row>
    <row r="16" spans="1:11" ht="21" x14ac:dyDescent="0.35">
      <c r="A16" s="1">
        <v>13</v>
      </c>
      <c r="B16" s="2" t="s">
        <v>23</v>
      </c>
      <c r="C16" s="27">
        <f>C7+C8+C9+C10+C11+C12+C13+C14</f>
        <v>18407</v>
      </c>
      <c r="D16" s="27">
        <v>2026</v>
      </c>
      <c r="E16" s="27">
        <v>2026</v>
      </c>
      <c r="F16" s="27">
        <v>2026</v>
      </c>
      <c r="G16" s="5">
        <v>115</v>
      </c>
      <c r="H16" s="5">
        <v>233</v>
      </c>
      <c r="I16" s="5">
        <v>2.33</v>
      </c>
      <c r="J16" s="5">
        <v>10</v>
      </c>
      <c r="K16" s="2"/>
    </row>
    <row r="17" spans="1:11" ht="21" x14ac:dyDescent="0.35">
      <c r="A17" s="96" t="s">
        <v>24</v>
      </c>
      <c r="B17" s="96"/>
      <c r="C17" s="6">
        <f>SUM(C4:C16)</f>
        <v>49019</v>
      </c>
      <c r="D17" s="7">
        <f>SUM(D4:D16)</f>
        <v>35803</v>
      </c>
      <c r="E17" s="7">
        <f>SUM(E4:E16)</f>
        <v>35660</v>
      </c>
      <c r="F17" s="7">
        <f>SUM(F4:F16)</f>
        <v>35660</v>
      </c>
      <c r="G17" s="8">
        <v>123</v>
      </c>
      <c r="H17" s="8">
        <f>SUM(H4:H16)</f>
        <v>4392.402</v>
      </c>
      <c r="I17" s="9">
        <f>SUM(I4:I16)</f>
        <v>94.309412999999992</v>
      </c>
      <c r="J17" s="9">
        <f>AVERAGE(J4:J16)</f>
        <v>18.846153846153847</v>
      </c>
      <c r="K17" s="2"/>
    </row>
    <row r="18" spans="1:11" ht="23.25" x14ac:dyDescent="0.5">
      <c r="H18" s="81" t="s">
        <v>90</v>
      </c>
      <c r="I18" s="81"/>
      <c r="J18" s="81"/>
    </row>
    <row r="19" spans="1:11" ht="23.25" x14ac:dyDescent="0.5">
      <c r="H19" s="81" t="s">
        <v>91</v>
      </c>
      <c r="I19" s="81"/>
      <c r="J19" s="81"/>
    </row>
    <row r="20" spans="1:11" ht="23.25" x14ac:dyDescent="0.5">
      <c r="H20" s="81" t="s">
        <v>92</v>
      </c>
      <c r="I20" s="81"/>
      <c r="J20" s="81"/>
    </row>
    <row r="21" spans="1:11" ht="23.25" x14ac:dyDescent="0.5">
      <c r="H21" s="81" t="s">
        <v>93</v>
      </c>
      <c r="I21" s="81"/>
      <c r="J21" s="81"/>
    </row>
  </sheetData>
  <mergeCells count="17">
    <mergeCell ref="K2:K3"/>
    <mergeCell ref="A17:B17"/>
    <mergeCell ref="H2:H3"/>
    <mergeCell ref="A1:K1"/>
    <mergeCell ref="A2:A3"/>
    <mergeCell ref="B2:B3"/>
    <mergeCell ref="C2:C3"/>
    <mergeCell ref="D2:D3"/>
    <mergeCell ref="E2:E3"/>
    <mergeCell ref="F2:F3"/>
    <mergeCell ref="G2:G3"/>
    <mergeCell ref="I2:I3"/>
    <mergeCell ref="H18:J18"/>
    <mergeCell ref="H19:J19"/>
    <mergeCell ref="H20:J20"/>
    <mergeCell ref="H21:J21"/>
    <mergeCell ref="J2:J3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activeCell="E19" sqref="E19"/>
    </sheetView>
  </sheetViews>
  <sheetFormatPr defaultRowHeight="19.5" customHeight="1" x14ac:dyDescent="0.2"/>
  <cols>
    <col min="2" max="2" width="12.5" customWidth="1"/>
    <col min="5" max="5" width="12.625" customWidth="1"/>
    <col min="6" max="6" width="12.5" customWidth="1"/>
    <col min="7" max="7" width="11.25" customWidth="1"/>
    <col min="8" max="8" width="11" customWidth="1"/>
    <col min="9" max="9" width="12.25" customWidth="1"/>
    <col min="10" max="10" width="13.25" customWidth="1"/>
    <col min="11" max="11" width="17.25" customWidth="1"/>
  </cols>
  <sheetData>
    <row r="1" spans="1:11" ht="35.25" customHeight="1" x14ac:dyDescent="0.2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9.5" customHeight="1" x14ac:dyDescent="0.2">
      <c r="A2" s="98" t="s">
        <v>0</v>
      </c>
      <c r="B2" s="98" t="s">
        <v>27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28</v>
      </c>
      <c r="H2" s="99" t="s">
        <v>7</v>
      </c>
      <c r="I2" s="102" t="s">
        <v>8</v>
      </c>
      <c r="J2" s="94" t="s">
        <v>9</v>
      </c>
      <c r="K2" s="83" t="s">
        <v>10</v>
      </c>
    </row>
    <row r="3" spans="1:11" ht="19.5" customHeight="1" x14ac:dyDescent="0.2">
      <c r="A3" s="98"/>
      <c r="B3" s="98"/>
      <c r="C3" s="99"/>
      <c r="D3" s="99"/>
      <c r="E3" s="99"/>
      <c r="F3" s="99"/>
      <c r="G3" s="99"/>
      <c r="H3" s="99"/>
      <c r="I3" s="103"/>
      <c r="J3" s="95"/>
      <c r="K3" s="84"/>
    </row>
    <row r="4" spans="1:11" ht="19.5" customHeight="1" x14ac:dyDescent="0.35">
      <c r="A4" s="1">
        <v>1</v>
      </c>
      <c r="B4" s="2" t="s">
        <v>11</v>
      </c>
      <c r="C4" s="3">
        <v>1059</v>
      </c>
      <c r="D4" s="5">
        <v>482</v>
      </c>
      <c r="E4" s="5">
        <v>477</v>
      </c>
      <c r="F4" s="5">
        <v>477</v>
      </c>
      <c r="G4" s="37">
        <v>204</v>
      </c>
      <c r="H4" s="5">
        <v>428</v>
      </c>
      <c r="I4" s="5">
        <v>1.63</v>
      </c>
      <c r="J4" s="37">
        <v>8</v>
      </c>
      <c r="K4" s="2"/>
    </row>
    <row r="5" spans="1:11" ht="19.5" customHeight="1" x14ac:dyDescent="0.35">
      <c r="A5" s="1">
        <v>2</v>
      </c>
      <c r="B5" s="2" t="s">
        <v>12</v>
      </c>
      <c r="C5" s="3">
        <v>772</v>
      </c>
      <c r="D5" s="5">
        <v>311</v>
      </c>
      <c r="E5" s="5">
        <v>294</v>
      </c>
      <c r="F5" s="5">
        <v>294</v>
      </c>
      <c r="G5" s="5">
        <v>137</v>
      </c>
      <c r="H5" s="5">
        <v>467</v>
      </c>
      <c r="I5" s="5">
        <v>1.6439999999999999</v>
      </c>
      <c r="J5" s="5">
        <v>12</v>
      </c>
      <c r="K5" s="2"/>
    </row>
    <row r="6" spans="1:11" ht="19.5" customHeight="1" x14ac:dyDescent="0.35">
      <c r="A6" s="1">
        <v>3</v>
      </c>
      <c r="B6" s="2" t="s">
        <v>13</v>
      </c>
      <c r="C6" s="3">
        <v>2414</v>
      </c>
      <c r="D6" s="5">
        <v>1435.9999999999998</v>
      </c>
      <c r="E6" s="5">
        <v>1435.9999999999998</v>
      </c>
      <c r="F6" s="5">
        <v>1435.9999999999998</v>
      </c>
      <c r="G6" s="5">
        <v>603</v>
      </c>
      <c r="H6" s="5">
        <v>420</v>
      </c>
      <c r="I6" s="5">
        <v>4.8239999999999998</v>
      </c>
      <c r="J6" s="5">
        <v>8</v>
      </c>
      <c r="K6" s="2"/>
    </row>
    <row r="7" spans="1:11" ht="19.5" customHeight="1" x14ac:dyDescent="0.35">
      <c r="A7" s="1">
        <v>4</v>
      </c>
      <c r="B7" s="2" t="s">
        <v>14</v>
      </c>
      <c r="C7" s="3">
        <v>735</v>
      </c>
      <c r="D7" s="5">
        <v>414</v>
      </c>
      <c r="E7" s="5">
        <v>414</v>
      </c>
      <c r="F7" s="5">
        <v>414</v>
      </c>
      <c r="G7" s="5">
        <v>286</v>
      </c>
      <c r="H7" s="5">
        <v>690</v>
      </c>
      <c r="I7" s="5">
        <v>4.29</v>
      </c>
      <c r="J7" s="5">
        <v>15</v>
      </c>
      <c r="K7" s="2"/>
    </row>
    <row r="8" spans="1:11" ht="19.5" customHeight="1" x14ac:dyDescent="0.35">
      <c r="A8" s="1">
        <v>5</v>
      </c>
      <c r="B8" s="2" t="s">
        <v>15</v>
      </c>
      <c r="C8" s="3">
        <v>387</v>
      </c>
      <c r="D8" s="5">
        <v>452</v>
      </c>
      <c r="E8" s="5">
        <v>452</v>
      </c>
      <c r="F8" s="5">
        <v>452</v>
      </c>
      <c r="G8" s="5">
        <v>154</v>
      </c>
      <c r="H8" s="5">
        <v>340</v>
      </c>
      <c r="I8" s="5">
        <v>2.7719999999999998</v>
      </c>
      <c r="J8" s="5">
        <v>18</v>
      </c>
      <c r="K8" s="2"/>
    </row>
    <row r="9" spans="1:11" ht="19.5" customHeight="1" x14ac:dyDescent="0.35">
      <c r="A9" s="1">
        <v>6</v>
      </c>
      <c r="B9" s="2" t="s">
        <v>16</v>
      </c>
      <c r="C9" s="3">
        <v>2616</v>
      </c>
      <c r="D9" s="5">
        <v>2329</v>
      </c>
      <c r="E9" s="5">
        <v>2315</v>
      </c>
      <c r="F9" s="5">
        <v>2315</v>
      </c>
      <c r="G9" s="5">
        <v>977</v>
      </c>
      <c r="H9" s="5">
        <v>422</v>
      </c>
      <c r="I9" s="5">
        <v>14.654999999999999</v>
      </c>
      <c r="J9" s="5">
        <v>15</v>
      </c>
      <c r="K9" s="2"/>
    </row>
    <row r="10" spans="1:11" ht="19.5" customHeight="1" x14ac:dyDescent="0.35">
      <c r="A10" s="1">
        <v>7</v>
      </c>
      <c r="B10" s="2" t="s">
        <v>17</v>
      </c>
      <c r="C10" s="3">
        <v>872</v>
      </c>
      <c r="D10" s="5">
        <v>268</v>
      </c>
      <c r="E10" s="5">
        <v>260</v>
      </c>
      <c r="F10" s="5">
        <v>260</v>
      </c>
      <c r="G10" s="5">
        <v>114</v>
      </c>
      <c r="H10" s="5">
        <v>440</v>
      </c>
      <c r="I10" s="5">
        <v>1.71</v>
      </c>
      <c r="J10" s="5">
        <v>15</v>
      </c>
      <c r="K10" s="2"/>
    </row>
    <row r="11" spans="1:11" ht="19.5" customHeight="1" x14ac:dyDescent="0.35">
      <c r="A11" s="1">
        <v>8</v>
      </c>
      <c r="B11" s="2" t="s">
        <v>18</v>
      </c>
      <c r="C11" s="3">
        <v>2120</v>
      </c>
      <c r="D11" s="5">
        <v>2532</v>
      </c>
      <c r="E11" s="5">
        <v>2522</v>
      </c>
      <c r="F11" s="5">
        <v>2522</v>
      </c>
      <c r="G11" s="5">
        <v>1564</v>
      </c>
      <c r="H11" s="5">
        <v>620</v>
      </c>
      <c r="I11" s="5">
        <v>18.768000000000001</v>
      </c>
      <c r="J11" s="5">
        <v>12</v>
      </c>
      <c r="K11" s="2"/>
    </row>
    <row r="12" spans="1:11" ht="19.5" customHeight="1" x14ac:dyDescent="0.35">
      <c r="A12" s="1">
        <v>9</v>
      </c>
      <c r="B12" s="2" t="s">
        <v>19</v>
      </c>
      <c r="C12" s="3">
        <v>562</v>
      </c>
      <c r="D12" s="5">
        <v>419</v>
      </c>
      <c r="E12" s="5">
        <v>409</v>
      </c>
      <c r="F12" s="5">
        <v>409</v>
      </c>
      <c r="G12" s="5">
        <v>131</v>
      </c>
      <c r="H12" s="5">
        <v>320</v>
      </c>
      <c r="I12" s="5">
        <v>1.048</v>
      </c>
      <c r="J12" s="5">
        <v>8</v>
      </c>
      <c r="K12" s="2"/>
    </row>
    <row r="13" spans="1:11" ht="19.5" customHeight="1" x14ac:dyDescent="0.35">
      <c r="A13" s="1">
        <v>10</v>
      </c>
      <c r="B13" s="2" t="s">
        <v>20</v>
      </c>
      <c r="C13" s="3">
        <v>690</v>
      </c>
      <c r="D13" s="4">
        <v>518</v>
      </c>
      <c r="E13" s="4">
        <v>512</v>
      </c>
      <c r="F13" s="4">
        <v>512</v>
      </c>
      <c r="G13" s="4">
        <v>333</v>
      </c>
      <c r="H13" s="4">
        <v>650</v>
      </c>
      <c r="I13" s="4">
        <v>2.6640000000000001</v>
      </c>
      <c r="J13" s="4">
        <v>8</v>
      </c>
      <c r="K13" s="2"/>
    </row>
    <row r="14" spans="1:11" ht="19.5" customHeight="1" x14ac:dyDescent="0.35">
      <c r="A14" s="1">
        <v>11</v>
      </c>
      <c r="B14" s="2" t="s">
        <v>21</v>
      </c>
      <c r="C14" s="3">
        <v>1526</v>
      </c>
      <c r="D14" s="5">
        <v>2616</v>
      </c>
      <c r="E14" s="5">
        <v>2616</v>
      </c>
      <c r="F14" s="5">
        <v>2616</v>
      </c>
      <c r="G14" s="5">
        <v>1410</v>
      </c>
      <c r="H14" s="5">
        <v>539</v>
      </c>
      <c r="I14" s="5">
        <v>11.28</v>
      </c>
      <c r="J14" s="5">
        <v>8</v>
      </c>
      <c r="K14" s="2"/>
    </row>
    <row r="15" spans="1:11" ht="19.5" customHeight="1" x14ac:dyDescent="0.35">
      <c r="A15" s="1">
        <v>12</v>
      </c>
      <c r="B15" s="2" t="s">
        <v>22</v>
      </c>
      <c r="C15" s="3">
        <v>2481</v>
      </c>
      <c r="D15" s="5">
        <v>1257</v>
      </c>
      <c r="E15" s="5">
        <v>1244</v>
      </c>
      <c r="F15" s="5">
        <v>1244</v>
      </c>
      <c r="G15" s="5">
        <v>606</v>
      </c>
      <c r="H15" s="5">
        <v>487</v>
      </c>
      <c r="I15" s="5">
        <v>9.09</v>
      </c>
      <c r="J15" s="5">
        <v>15</v>
      </c>
      <c r="K15" s="2"/>
    </row>
    <row r="16" spans="1:11" ht="19.5" customHeight="1" x14ac:dyDescent="0.35">
      <c r="A16" s="1">
        <v>13</v>
      </c>
      <c r="B16" s="2" t="s">
        <v>23</v>
      </c>
      <c r="C16" s="3">
        <v>1474</v>
      </c>
      <c r="D16" s="5">
        <v>1642</v>
      </c>
      <c r="E16" s="5">
        <v>1642</v>
      </c>
      <c r="F16" s="5">
        <v>1642</v>
      </c>
      <c r="G16" s="5">
        <v>750</v>
      </c>
      <c r="H16" s="5">
        <v>457</v>
      </c>
      <c r="I16" s="5">
        <v>11.25</v>
      </c>
      <c r="J16" s="5">
        <v>15</v>
      </c>
      <c r="K16" s="2"/>
    </row>
    <row r="17" spans="1:11" ht="19.5" customHeight="1" x14ac:dyDescent="0.35">
      <c r="A17" s="96" t="s">
        <v>24</v>
      </c>
      <c r="B17" s="96"/>
      <c r="C17" s="8">
        <f t="shared" ref="C17:I17" si="0">SUM(C4:C16)</f>
        <v>17708</v>
      </c>
      <c r="D17" s="8">
        <f t="shared" si="0"/>
        <v>14676</v>
      </c>
      <c r="E17" s="8">
        <f t="shared" si="0"/>
        <v>14593</v>
      </c>
      <c r="F17" s="8">
        <f t="shared" si="0"/>
        <v>14593</v>
      </c>
      <c r="G17" s="8">
        <f>SUM(G4:G16)/13</f>
        <v>559.15384615384619</v>
      </c>
      <c r="H17" s="8">
        <v>498</v>
      </c>
      <c r="I17" s="9">
        <f t="shared" si="0"/>
        <v>85.625</v>
      </c>
      <c r="J17" s="9">
        <f>AVERAGE(J4:J16)</f>
        <v>12.076923076923077</v>
      </c>
      <c r="K17" s="2"/>
    </row>
    <row r="18" spans="1:11" ht="19.5" customHeight="1" x14ac:dyDescent="0.5">
      <c r="I18" s="81" t="s">
        <v>90</v>
      </c>
      <c r="J18" s="81"/>
      <c r="K18" s="81"/>
    </row>
    <row r="19" spans="1:11" ht="19.5" customHeight="1" x14ac:dyDescent="0.5">
      <c r="I19" s="81" t="s">
        <v>91</v>
      </c>
      <c r="J19" s="81"/>
      <c r="K19" s="81"/>
    </row>
    <row r="20" spans="1:11" ht="19.5" customHeight="1" x14ac:dyDescent="0.5">
      <c r="I20" s="81" t="s">
        <v>92</v>
      </c>
      <c r="J20" s="81"/>
      <c r="K20" s="81"/>
    </row>
    <row r="21" spans="1:11" ht="19.5" customHeight="1" x14ac:dyDescent="0.5">
      <c r="I21" s="81" t="s">
        <v>93</v>
      </c>
      <c r="J21" s="81"/>
      <c r="K21" s="81"/>
    </row>
    <row r="22" spans="1:11" ht="19.5" customHeight="1" x14ac:dyDescent="0.2">
      <c r="I22" s="91"/>
      <c r="J22" s="91"/>
      <c r="K22" s="91"/>
    </row>
  </sheetData>
  <mergeCells count="18">
    <mergeCell ref="I22:K22"/>
    <mergeCell ref="J2:J3"/>
    <mergeCell ref="K2:K3"/>
    <mergeCell ref="A17:B17"/>
    <mergeCell ref="I19:K19"/>
    <mergeCell ref="I20:K20"/>
    <mergeCell ref="I21:K21"/>
    <mergeCell ref="I18:K18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C4" sqref="C4:E16"/>
    </sheetView>
  </sheetViews>
  <sheetFormatPr defaultRowHeight="23.25" customHeight="1" x14ac:dyDescent="0.2"/>
  <cols>
    <col min="2" max="2" width="12.5" customWidth="1"/>
    <col min="5" max="5" width="12.625" customWidth="1"/>
    <col min="6" max="6" width="12.5" customWidth="1"/>
    <col min="7" max="7" width="11" customWidth="1"/>
    <col min="8" max="8" width="11.25" customWidth="1"/>
    <col min="9" max="9" width="12.25" customWidth="1"/>
    <col min="10" max="10" width="13.25" customWidth="1"/>
    <col min="11" max="11" width="17.25" customWidth="1"/>
  </cols>
  <sheetData>
    <row r="1" spans="1:11" ht="28.5" customHeight="1" x14ac:dyDescent="0.35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3.25" customHeight="1" x14ac:dyDescent="0.2">
      <c r="A2" s="98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7</v>
      </c>
      <c r="H2" s="99" t="s">
        <v>28</v>
      </c>
      <c r="I2" s="99" t="s">
        <v>8</v>
      </c>
      <c r="J2" s="94" t="s">
        <v>9</v>
      </c>
      <c r="K2" s="83" t="s">
        <v>10</v>
      </c>
    </row>
    <row r="3" spans="1:11" ht="23.25" customHeight="1" x14ac:dyDescent="0.2">
      <c r="A3" s="98"/>
      <c r="B3" s="98"/>
      <c r="C3" s="99"/>
      <c r="D3" s="99"/>
      <c r="E3" s="99"/>
      <c r="F3" s="99"/>
      <c r="G3" s="99"/>
      <c r="H3" s="99"/>
      <c r="I3" s="99"/>
      <c r="J3" s="95"/>
      <c r="K3" s="84"/>
    </row>
    <row r="4" spans="1:11" ht="23.25" customHeight="1" x14ac:dyDescent="0.35">
      <c r="A4" s="1">
        <v>1</v>
      </c>
      <c r="B4" s="2" t="s">
        <v>11</v>
      </c>
      <c r="C4" s="3">
        <v>1726</v>
      </c>
      <c r="D4" s="5">
        <v>1898</v>
      </c>
      <c r="E4" s="5">
        <v>1634</v>
      </c>
      <c r="F4" s="5">
        <v>1634</v>
      </c>
      <c r="G4" s="5">
        <v>122</v>
      </c>
      <c r="H4" s="5">
        <v>199</v>
      </c>
      <c r="I4" s="5">
        <v>3.1840000000000002</v>
      </c>
      <c r="J4" s="5">
        <v>16</v>
      </c>
      <c r="K4" s="2"/>
    </row>
    <row r="5" spans="1:11" ht="23.25" customHeight="1" x14ac:dyDescent="0.35">
      <c r="A5" s="1">
        <v>2</v>
      </c>
      <c r="B5" s="2" t="s">
        <v>12</v>
      </c>
      <c r="C5" s="3">
        <v>1078</v>
      </c>
      <c r="D5" s="5">
        <v>1488</v>
      </c>
      <c r="E5" s="5">
        <v>959</v>
      </c>
      <c r="F5" s="5">
        <v>959</v>
      </c>
      <c r="G5" s="5">
        <v>503</v>
      </c>
      <c r="H5" s="5">
        <v>482</v>
      </c>
      <c r="I5" s="5">
        <v>9.64</v>
      </c>
      <c r="J5" s="5">
        <v>20</v>
      </c>
      <c r="K5" s="2"/>
    </row>
    <row r="6" spans="1:11" ht="23.25" customHeight="1" x14ac:dyDescent="0.35">
      <c r="A6" s="1">
        <v>3</v>
      </c>
      <c r="B6" s="2" t="s">
        <v>13</v>
      </c>
      <c r="C6" s="3">
        <v>4041</v>
      </c>
      <c r="D6" s="5">
        <v>4185</v>
      </c>
      <c r="E6" s="5">
        <v>3753</v>
      </c>
      <c r="F6" s="5">
        <v>3753</v>
      </c>
      <c r="G6" s="5">
        <v>290</v>
      </c>
      <c r="H6" s="5">
        <v>1088</v>
      </c>
      <c r="I6" s="5">
        <v>32.64</v>
      </c>
      <c r="J6" s="5">
        <v>30</v>
      </c>
      <c r="K6" s="2"/>
    </row>
    <row r="7" spans="1:11" ht="23.25" customHeight="1" x14ac:dyDescent="0.35">
      <c r="A7" s="1">
        <v>4</v>
      </c>
      <c r="B7" s="2" t="s">
        <v>14</v>
      </c>
      <c r="C7" s="3">
        <v>523</v>
      </c>
      <c r="D7" s="5">
        <v>650</v>
      </c>
      <c r="E7" s="5">
        <v>609</v>
      </c>
      <c r="F7" s="5">
        <v>609</v>
      </c>
      <c r="G7" s="5">
        <v>496</v>
      </c>
      <c r="H7" s="5">
        <v>302</v>
      </c>
      <c r="I7" s="5">
        <v>3.0206399999999998</v>
      </c>
      <c r="J7" s="5">
        <v>10</v>
      </c>
      <c r="K7" s="2"/>
    </row>
    <row r="8" spans="1:11" ht="23.25" customHeight="1" x14ac:dyDescent="0.35">
      <c r="A8" s="1">
        <v>5</v>
      </c>
      <c r="B8" s="2" t="s">
        <v>15</v>
      </c>
      <c r="C8" s="3">
        <v>247</v>
      </c>
      <c r="D8" s="5">
        <v>382</v>
      </c>
      <c r="E8" s="5">
        <v>382</v>
      </c>
      <c r="F8" s="5">
        <v>382</v>
      </c>
      <c r="G8" s="5">
        <v>251</v>
      </c>
      <c r="H8" s="5">
        <v>96</v>
      </c>
      <c r="I8" s="5">
        <v>1.44</v>
      </c>
      <c r="J8" s="5">
        <v>15</v>
      </c>
      <c r="K8" s="2"/>
    </row>
    <row r="9" spans="1:11" ht="23.25" customHeight="1" x14ac:dyDescent="0.35">
      <c r="A9" s="1">
        <v>6</v>
      </c>
      <c r="B9" s="2" t="s">
        <v>16</v>
      </c>
      <c r="C9" s="3">
        <v>2659</v>
      </c>
      <c r="D9" s="5">
        <v>3887</v>
      </c>
      <c r="E9" s="5">
        <v>3744</v>
      </c>
      <c r="F9" s="5">
        <v>3744</v>
      </c>
      <c r="G9" s="5">
        <v>367</v>
      </c>
      <c r="H9" s="5">
        <v>1374</v>
      </c>
      <c r="I9" s="5">
        <v>20.610720000000001</v>
      </c>
      <c r="J9" s="5">
        <v>15</v>
      </c>
      <c r="K9" s="2"/>
    </row>
    <row r="10" spans="1:11" ht="23.25" customHeight="1" x14ac:dyDescent="0.35">
      <c r="A10" s="1">
        <v>7</v>
      </c>
      <c r="B10" s="2" t="s">
        <v>17</v>
      </c>
      <c r="C10" s="3">
        <v>1215</v>
      </c>
      <c r="D10" s="5">
        <v>1152</v>
      </c>
      <c r="E10" s="5">
        <v>1005</v>
      </c>
      <c r="F10" s="5">
        <v>1005</v>
      </c>
      <c r="G10" s="5">
        <v>336</v>
      </c>
      <c r="H10" s="5">
        <v>338</v>
      </c>
      <c r="I10" s="5">
        <v>6.76</v>
      </c>
      <c r="J10" s="5">
        <v>20</v>
      </c>
      <c r="K10" s="2"/>
    </row>
    <row r="11" spans="1:11" ht="23.25" customHeight="1" x14ac:dyDescent="0.35">
      <c r="A11" s="1">
        <v>8</v>
      </c>
      <c r="B11" s="2" t="s">
        <v>18</v>
      </c>
      <c r="C11" s="3">
        <v>1807</v>
      </c>
      <c r="D11" s="5">
        <v>2811</v>
      </c>
      <c r="E11" s="5">
        <v>2659</v>
      </c>
      <c r="F11" s="5">
        <v>2659</v>
      </c>
      <c r="G11" s="5">
        <v>560</v>
      </c>
      <c r="H11" s="5">
        <v>1489</v>
      </c>
      <c r="I11" s="5">
        <v>29.78</v>
      </c>
      <c r="J11" s="5">
        <v>20</v>
      </c>
      <c r="K11" s="2"/>
    </row>
    <row r="12" spans="1:11" ht="23.25" customHeight="1" x14ac:dyDescent="0.35">
      <c r="A12" s="1">
        <v>9</v>
      </c>
      <c r="B12" s="2" t="s">
        <v>19</v>
      </c>
      <c r="C12" s="3">
        <v>865</v>
      </c>
      <c r="D12" s="5">
        <v>982</v>
      </c>
      <c r="E12" s="5">
        <v>743</v>
      </c>
      <c r="F12" s="5">
        <v>743</v>
      </c>
      <c r="G12" s="5">
        <v>284</v>
      </c>
      <c r="H12" s="5">
        <v>211</v>
      </c>
      <c r="I12" s="5">
        <v>2.1101199999999998</v>
      </c>
      <c r="J12" s="5">
        <v>10</v>
      </c>
      <c r="K12" s="2"/>
    </row>
    <row r="13" spans="1:11" ht="23.25" customHeight="1" x14ac:dyDescent="0.35">
      <c r="A13" s="1">
        <v>10</v>
      </c>
      <c r="B13" s="2" t="s">
        <v>20</v>
      </c>
      <c r="C13" s="3">
        <v>718</v>
      </c>
      <c r="D13" s="5">
        <v>1119</v>
      </c>
      <c r="E13" s="5">
        <v>914</v>
      </c>
      <c r="F13" s="5">
        <v>914</v>
      </c>
      <c r="G13" s="5">
        <v>650</v>
      </c>
      <c r="H13" s="5">
        <v>594</v>
      </c>
      <c r="I13" s="5">
        <v>8.91</v>
      </c>
      <c r="J13" s="5">
        <v>15</v>
      </c>
      <c r="K13" s="2"/>
    </row>
    <row r="14" spans="1:11" ht="23.25" customHeight="1" x14ac:dyDescent="0.35">
      <c r="A14" s="1">
        <v>11</v>
      </c>
      <c r="B14" s="2" t="s">
        <v>21</v>
      </c>
      <c r="C14" s="3">
        <v>1616</v>
      </c>
      <c r="D14" s="5">
        <v>4167</v>
      </c>
      <c r="E14" s="5">
        <v>2598</v>
      </c>
      <c r="F14" s="5">
        <v>2598</v>
      </c>
      <c r="G14" s="5">
        <v>684</v>
      </c>
      <c r="H14" s="5">
        <v>1777</v>
      </c>
      <c r="I14" s="5">
        <v>31.986000000000001</v>
      </c>
      <c r="J14" s="5">
        <v>18</v>
      </c>
      <c r="K14" s="2"/>
    </row>
    <row r="15" spans="1:11" ht="23.25" customHeight="1" x14ac:dyDescent="0.35">
      <c r="A15" s="1">
        <v>12</v>
      </c>
      <c r="B15" s="2" t="s">
        <v>22</v>
      </c>
      <c r="C15" s="10">
        <v>2397</v>
      </c>
      <c r="D15" s="5">
        <v>1982</v>
      </c>
      <c r="E15" s="5">
        <v>1948</v>
      </c>
      <c r="F15" s="5">
        <v>1948</v>
      </c>
      <c r="G15" s="5">
        <v>242</v>
      </c>
      <c r="H15" s="11">
        <v>471</v>
      </c>
      <c r="I15" s="11">
        <v>9.42</v>
      </c>
      <c r="J15" s="11">
        <v>20</v>
      </c>
      <c r="K15" s="2"/>
    </row>
    <row r="16" spans="1:11" ht="23.25" customHeight="1" x14ac:dyDescent="0.35">
      <c r="A16" s="1">
        <v>13</v>
      </c>
      <c r="B16" s="2" t="s">
        <v>23</v>
      </c>
      <c r="C16" s="3">
        <v>1539</v>
      </c>
      <c r="D16" s="5">
        <v>1423</v>
      </c>
      <c r="E16" s="5">
        <v>1320</v>
      </c>
      <c r="F16" s="5">
        <v>1320</v>
      </c>
      <c r="G16" s="12">
        <v>247</v>
      </c>
      <c r="H16" s="5">
        <v>326</v>
      </c>
      <c r="I16" s="12">
        <v>3.26</v>
      </c>
      <c r="J16" s="12">
        <v>10</v>
      </c>
      <c r="K16" s="2"/>
    </row>
    <row r="17" spans="1:11" ht="23.25" customHeight="1" x14ac:dyDescent="0.35">
      <c r="A17" s="96" t="s">
        <v>24</v>
      </c>
      <c r="B17" s="96"/>
      <c r="C17" s="8">
        <f t="shared" ref="C17:I17" si="0">SUM(C4:C16)</f>
        <v>20431</v>
      </c>
      <c r="D17" s="8">
        <f>SUM(D4:D16)</f>
        <v>26126</v>
      </c>
      <c r="E17" s="8">
        <f t="shared" si="0"/>
        <v>22268</v>
      </c>
      <c r="F17" s="8">
        <f t="shared" si="0"/>
        <v>22268</v>
      </c>
      <c r="G17" s="8">
        <v>393</v>
      </c>
      <c r="H17" s="9">
        <f>SUM(H4:H16)/13</f>
        <v>672.84615384615381</v>
      </c>
      <c r="I17" s="9">
        <f t="shared" si="0"/>
        <v>162.76147999999998</v>
      </c>
      <c r="J17" s="9">
        <f>AVERAGE(J4:J16)</f>
        <v>16.846153846153847</v>
      </c>
      <c r="K17" s="2"/>
    </row>
    <row r="18" spans="1:11" ht="23.25" customHeight="1" x14ac:dyDescent="0.5">
      <c r="I18" s="81" t="s">
        <v>90</v>
      </c>
      <c r="J18" s="81"/>
      <c r="K18" s="81"/>
    </row>
    <row r="19" spans="1:11" ht="23.25" customHeight="1" x14ac:dyDescent="0.5">
      <c r="I19" s="81" t="s">
        <v>91</v>
      </c>
      <c r="J19" s="81"/>
      <c r="K19" s="81"/>
    </row>
    <row r="20" spans="1:11" ht="23.25" customHeight="1" x14ac:dyDescent="0.5">
      <c r="I20" s="81" t="s">
        <v>92</v>
      </c>
      <c r="J20" s="81"/>
      <c r="K20" s="81"/>
    </row>
    <row r="21" spans="1:11" ht="23.25" customHeight="1" x14ac:dyDescent="0.5">
      <c r="I21" s="81" t="s">
        <v>93</v>
      </c>
      <c r="J21" s="81"/>
      <c r="K21" s="81"/>
    </row>
    <row r="22" spans="1:11" ht="23.25" customHeight="1" x14ac:dyDescent="0.2">
      <c r="I22" s="91"/>
      <c r="J22" s="91"/>
      <c r="K22" s="91"/>
    </row>
  </sheetData>
  <mergeCells count="18">
    <mergeCell ref="I22:K22"/>
    <mergeCell ref="J2:J3"/>
    <mergeCell ref="K2:K3"/>
    <mergeCell ref="A17:B17"/>
    <mergeCell ref="I19:K19"/>
    <mergeCell ref="I20:K20"/>
    <mergeCell ref="I21:K21"/>
    <mergeCell ref="I18:K18"/>
    <mergeCell ref="A1:K1"/>
    <mergeCell ref="A2:A3"/>
    <mergeCell ref="B2:B3"/>
    <mergeCell ref="C2:C3"/>
    <mergeCell ref="D2:D3"/>
    <mergeCell ref="E2:E3"/>
    <mergeCell ref="F2:F3"/>
    <mergeCell ref="H2:H3"/>
    <mergeCell ref="I2:I3"/>
    <mergeCell ref="G2:G3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activeCell="D4" sqref="D4:E16"/>
    </sheetView>
  </sheetViews>
  <sheetFormatPr defaultRowHeight="21.75" customHeight="1" x14ac:dyDescent="0.2"/>
  <cols>
    <col min="2" max="2" width="12.5" customWidth="1"/>
    <col min="3" max="3" width="10.25" customWidth="1"/>
    <col min="4" max="4" width="10.5" customWidth="1"/>
    <col min="5" max="5" width="12.625" customWidth="1"/>
    <col min="6" max="6" width="12.5" customWidth="1"/>
    <col min="7" max="7" width="11.25" style="26" customWidth="1"/>
    <col min="8" max="8" width="11" style="26" customWidth="1"/>
    <col min="9" max="9" width="12.25" customWidth="1"/>
    <col min="10" max="10" width="13.25" customWidth="1"/>
    <col min="11" max="11" width="17.25" customWidth="1"/>
  </cols>
  <sheetData>
    <row r="1" spans="1:11" ht="27" customHeight="1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.75" customHeight="1" x14ac:dyDescent="0.2">
      <c r="A2" s="98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105" t="s">
        <v>28</v>
      </c>
      <c r="H2" s="105" t="s">
        <v>7</v>
      </c>
      <c r="I2" s="102" t="s">
        <v>31</v>
      </c>
      <c r="J2" s="94" t="s">
        <v>9</v>
      </c>
      <c r="K2" s="83" t="s">
        <v>10</v>
      </c>
    </row>
    <row r="3" spans="1:11" ht="21.75" customHeight="1" x14ac:dyDescent="0.2">
      <c r="A3" s="98"/>
      <c r="B3" s="98"/>
      <c r="C3" s="99"/>
      <c r="D3" s="99"/>
      <c r="E3" s="99"/>
      <c r="F3" s="99"/>
      <c r="G3" s="105"/>
      <c r="H3" s="105"/>
      <c r="I3" s="103"/>
      <c r="J3" s="95"/>
      <c r="K3" s="84"/>
    </row>
    <row r="4" spans="1:11" ht="21.75" customHeight="1" x14ac:dyDescent="0.35">
      <c r="A4" s="1">
        <v>1</v>
      </c>
      <c r="B4" s="2" t="s">
        <v>11</v>
      </c>
      <c r="C4" s="13">
        <v>891</v>
      </c>
      <c r="D4" s="14">
        <v>362</v>
      </c>
      <c r="E4" s="14">
        <v>255</v>
      </c>
      <c r="F4" s="14">
        <v>255</v>
      </c>
      <c r="G4" s="14">
        <v>84</v>
      </c>
      <c r="H4" s="15">
        <v>330</v>
      </c>
      <c r="I4" s="16">
        <v>3.36</v>
      </c>
      <c r="J4" s="16">
        <v>40</v>
      </c>
      <c r="K4" s="2"/>
    </row>
    <row r="5" spans="1:11" ht="21.75" customHeight="1" x14ac:dyDescent="0.35">
      <c r="A5" s="1">
        <v>2</v>
      </c>
      <c r="B5" s="2" t="s">
        <v>12</v>
      </c>
      <c r="C5" s="17">
        <v>832</v>
      </c>
      <c r="D5" s="14">
        <v>587</v>
      </c>
      <c r="E5" s="14">
        <v>474</v>
      </c>
      <c r="F5" s="14">
        <v>474</v>
      </c>
      <c r="G5" s="14">
        <v>266</v>
      </c>
      <c r="H5" s="18">
        <v>561</v>
      </c>
      <c r="I5" s="19">
        <v>17.29</v>
      </c>
      <c r="J5" s="19">
        <v>65</v>
      </c>
      <c r="K5" s="2"/>
    </row>
    <row r="6" spans="1:11" ht="21.75" customHeight="1" x14ac:dyDescent="0.35">
      <c r="A6" s="1">
        <v>3</v>
      </c>
      <c r="B6" s="2" t="s">
        <v>13</v>
      </c>
      <c r="C6" s="17">
        <v>4467</v>
      </c>
      <c r="D6" s="14">
        <v>4883</v>
      </c>
      <c r="E6" s="14">
        <v>4754</v>
      </c>
      <c r="F6" s="14">
        <v>4754</v>
      </c>
      <c r="G6" s="14">
        <v>1483</v>
      </c>
      <c r="H6" s="15">
        <v>312</v>
      </c>
      <c r="I6" s="16">
        <v>103.81</v>
      </c>
      <c r="J6" s="16">
        <v>70</v>
      </c>
      <c r="K6" s="2"/>
    </row>
    <row r="7" spans="1:11" ht="21.75" customHeight="1" x14ac:dyDescent="0.35">
      <c r="A7" s="78">
        <v>4</v>
      </c>
      <c r="B7" s="2" t="s">
        <v>14</v>
      </c>
      <c r="C7" s="17">
        <v>1571</v>
      </c>
      <c r="D7" s="14">
        <v>2581</v>
      </c>
      <c r="E7" s="14">
        <v>1974</v>
      </c>
      <c r="F7" s="14">
        <v>1974</v>
      </c>
      <c r="G7" s="14">
        <v>1305</v>
      </c>
      <c r="H7" s="18">
        <v>661</v>
      </c>
      <c r="I7" s="19">
        <v>71.775000000000006</v>
      </c>
      <c r="J7" s="19">
        <v>55</v>
      </c>
      <c r="K7" s="2"/>
    </row>
    <row r="8" spans="1:11" ht="21.75" customHeight="1" x14ac:dyDescent="0.35">
      <c r="A8" s="78">
        <v>5</v>
      </c>
      <c r="B8" s="2" t="s">
        <v>15</v>
      </c>
      <c r="C8" s="17">
        <v>76</v>
      </c>
      <c r="D8" s="14">
        <v>216</v>
      </c>
      <c r="E8" s="14">
        <v>168</v>
      </c>
      <c r="F8" s="14">
        <v>168</v>
      </c>
      <c r="G8" s="14">
        <v>38</v>
      </c>
      <c r="H8" s="18">
        <v>228</v>
      </c>
      <c r="I8" s="19">
        <v>1.9</v>
      </c>
      <c r="J8" s="19">
        <v>50</v>
      </c>
      <c r="K8" s="2"/>
    </row>
    <row r="9" spans="1:11" ht="21.75" customHeight="1" x14ac:dyDescent="0.35">
      <c r="A9" s="78">
        <v>6</v>
      </c>
      <c r="B9" s="2" t="s">
        <v>16</v>
      </c>
      <c r="C9" s="17">
        <v>2813</v>
      </c>
      <c r="D9" s="20">
        <v>3547</v>
      </c>
      <c r="E9" s="20">
        <v>3127</v>
      </c>
      <c r="F9" s="20">
        <v>3127</v>
      </c>
      <c r="G9" s="21">
        <f>ROUND(H9*F9/1000,0)</f>
        <v>1707</v>
      </c>
      <c r="H9" s="22">
        <v>546</v>
      </c>
      <c r="I9" s="19">
        <v>68.28</v>
      </c>
      <c r="J9" s="19">
        <v>40</v>
      </c>
      <c r="K9" s="2"/>
    </row>
    <row r="10" spans="1:11" ht="21.75" customHeight="1" x14ac:dyDescent="0.35">
      <c r="A10" s="78">
        <v>7</v>
      </c>
      <c r="B10" s="2" t="s">
        <v>17</v>
      </c>
      <c r="C10" s="17">
        <v>444</v>
      </c>
      <c r="D10" s="14">
        <v>94</v>
      </c>
      <c r="E10" s="14">
        <v>66</v>
      </c>
      <c r="F10" s="14">
        <v>66</v>
      </c>
      <c r="G10" s="14">
        <v>28</v>
      </c>
      <c r="H10" s="18">
        <v>420</v>
      </c>
      <c r="I10" s="19">
        <v>1.4</v>
      </c>
      <c r="J10" s="19">
        <v>50</v>
      </c>
      <c r="K10" s="2"/>
    </row>
    <row r="11" spans="1:11" ht="21.75" customHeight="1" x14ac:dyDescent="0.35">
      <c r="A11" s="78">
        <v>8</v>
      </c>
      <c r="B11" s="2" t="s">
        <v>18</v>
      </c>
      <c r="C11" s="17">
        <v>1734</v>
      </c>
      <c r="D11" s="14">
        <v>1376</v>
      </c>
      <c r="E11" s="14">
        <v>1171</v>
      </c>
      <c r="F11" s="14">
        <v>1171</v>
      </c>
      <c r="G11" s="14">
        <v>615</v>
      </c>
      <c r="H11" s="18">
        <v>525</v>
      </c>
      <c r="I11" s="19">
        <v>30.75</v>
      </c>
      <c r="J11" s="19">
        <v>50</v>
      </c>
      <c r="K11" s="2"/>
    </row>
    <row r="12" spans="1:11" ht="21.75" customHeight="1" x14ac:dyDescent="0.35">
      <c r="A12" s="78">
        <v>9</v>
      </c>
      <c r="B12" s="2" t="s">
        <v>19</v>
      </c>
      <c r="C12" s="17">
        <v>1062</v>
      </c>
      <c r="D12" s="14">
        <v>833</v>
      </c>
      <c r="E12" s="14">
        <v>691</v>
      </c>
      <c r="F12" s="14">
        <v>691</v>
      </c>
      <c r="G12" s="14">
        <v>207</v>
      </c>
      <c r="H12" s="18">
        <v>300</v>
      </c>
      <c r="I12" s="19">
        <v>9.3149999999999995</v>
      </c>
      <c r="J12" s="19">
        <v>45</v>
      </c>
      <c r="K12" s="2"/>
    </row>
    <row r="13" spans="1:11" ht="21.75" customHeight="1" x14ac:dyDescent="0.35">
      <c r="A13" s="78">
        <v>10</v>
      </c>
      <c r="B13" s="2" t="s">
        <v>20</v>
      </c>
      <c r="C13" s="17">
        <v>3021</v>
      </c>
      <c r="D13" s="14">
        <v>3686</v>
      </c>
      <c r="E13" s="14">
        <v>2213</v>
      </c>
      <c r="F13" s="14">
        <v>2213</v>
      </c>
      <c r="G13" s="14">
        <v>1461</v>
      </c>
      <c r="H13" s="18">
        <v>660</v>
      </c>
      <c r="I13" s="19">
        <v>73.05</v>
      </c>
      <c r="J13" s="19">
        <v>50</v>
      </c>
      <c r="K13" s="2"/>
    </row>
    <row r="14" spans="1:11" ht="21.75" customHeight="1" x14ac:dyDescent="0.35">
      <c r="A14" s="78">
        <v>11</v>
      </c>
      <c r="B14" s="2" t="s">
        <v>21</v>
      </c>
      <c r="C14" s="17">
        <v>2322</v>
      </c>
      <c r="D14" s="14">
        <v>3594</v>
      </c>
      <c r="E14" s="14">
        <v>3588</v>
      </c>
      <c r="F14" s="14">
        <v>3588</v>
      </c>
      <c r="G14" s="14">
        <v>2504</v>
      </c>
      <c r="H14" s="18">
        <v>698</v>
      </c>
      <c r="I14" s="19">
        <v>150.24</v>
      </c>
      <c r="J14" s="19">
        <v>60</v>
      </c>
      <c r="K14" s="2"/>
    </row>
    <row r="15" spans="1:11" ht="21.75" customHeight="1" x14ac:dyDescent="0.35">
      <c r="A15" s="78">
        <v>12</v>
      </c>
      <c r="B15" s="2" t="s">
        <v>22</v>
      </c>
      <c r="C15" s="17">
        <v>2738</v>
      </c>
      <c r="D15" s="14">
        <v>5835</v>
      </c>
      <c r="E15" s="14">
        <v>3924</v>
      </c>
      <c r="F15" s="14">
        <v>3924</v>
      </c>
      <c r="G15" s="14">
        <v>2786</v>
      </c>
      <c r="H15" s="18">
        <v>710</v>
      </c>
      <c r="I15" s="19">
        <v>208.95</v>
      </c>
      <c r="J15" s="16">
        <v>75</v>
      </c>
      <c r="K15" s="2"/>
    </row>
    <row r="16" spans="1:11" ht="21.75" customHeight="1" x14ac:dyDescent="0.35">
      <c r="A16" s="78">
        <v>13</v>
      </c>
      <c r="B16" s="2" t="s">
        <v>23</v>
      </c>
      <c r="C16" s="17">
        <v>1448</v>
      </c>
      <c r="D16" s="14">
        <v>2474</v>
      </c>
      <c r="E16" s="14">
        <v>2456</v>
      </c>
      <c r="F16" s="14">
        <v>2456</v>
      </c>
      <c r="G16" s="14">
        <v>1093</v>
      </c>
      <c r="H16" s="18">
        <v>445</v>
      </c>
      <c r="I16" s="19">
        <v>65.575199999999995</v>
      </c>
      <c r="J16" s="19">
        <v>60</v>
      </c>
      <c r="K16" s="2"/>
    </row>
    <row r="17" spans="1:11" ht="21.75" customHeight="1" x14ac:dyDescent="0.35">
      <c r="A17" s="96" t="s">
        <v>24</v>
      </c>
      <c r="B17" s="96"/>
      <c r="C17" s="23">
        <f t="shared" ref="C17:I17" si="0">SUM(C4:C16)</f>
        <v>23419</v>
      </c>
      <c r="D17" s="24">
        <f t="shared" si="0"/>
        <v>30068</v>
      </c>
      <c r="E17" s="24">
        <f t="shared" si="0"/>
        <v>24861</v>
      </c>
      <c r="F17" s="24">
        <f t="shared" si="0"/>
        <v>24861</v>
      </c>
      <c r="G17" s="24">
        <f>SUM(G4:G16)</f>
        <v>13577</v>
      </c>
      <c r="H17" s="25">
        <v>546</v>
      </c>
      <c r="I17" s="24">
        <f t="shared" si="0"/>
        <v>805.69520000000011</v>
      </c>
      <c r="J17" s="24">
        <v>55</v>
      </c>
      <c r="K17" s="2"/>
    </row>
    <row r="18" spans="1:11" ht="21.75" customHeight="1" x14ac:dyDescent="0.5">
      <c r="I18" s="81" t="s">
        <v>90</v>
      </c>
      <c r="J18" s="81"/>
      <c r="K18" s="81"/>
    </row>
    <row r="19" spans="1:11" ht="21.75" customHeight="1" x14ac:dyDescent="0.5">
      <c r="I19" s="81" t="s">
        <v>91</v>
      </c>
      <c r="J19" s="81"/>
      <c r="K19" s="81"/>
    </row>
    <row r="20" spans="1:11" ht="21.75" customHeight="1" x14ac:dyDescent="0.5">
      <c r="I20" s="81" t="s">
        <v>92</v>
      </c>
      <c r="J20" s="81"/>
      <c r="K20" s="81"/>
    </row>
    <row r="21" spans="1:11" ht="21.75" customHeight="1" x14ac:dyDescent="0.5">
      <c r="I21" s="81" t="s">
        <v>93</v>
      </c>
      <c r="J21" s="81"/>
      <c r="K21" s="81"/>
    </row>
    <row r="22" spans="1:11" ht="21.75" customHeight="1" x14ac:dyDescent="0.2">
      <c r="I22" s="91"/>
      <c r="J22" s="91"/>
      <c r="K22" s="91"/>
    </row>
  </sheetData>
  <mergeCells count="18">
    <mergeCell ref="I22:K22"/>
    <mergeCell ref="J2:J3"/>
    <mergeCell ref="K2:K3"/>
    <mergeCell ref="A17:B17"/>
    <mergeCell ref="I19:K19"/>
    <mergeCell ref="I20:K20"/>
    <mergeCell ref="I21:K21"/>
    <mergeCell ref="I18:K18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4" sqref="K4"/>
    </sheetView>
  </sheetViews>
  <sheetFormatPr defaultRowHeight="14.25" x14ac:dyDescent="0.2"/>
  <cols>
    <col min="1" max="1" width="9" style="36" customWidth="1"/>
    <col min="2" max="2" width="17.25" customWidth="1"/>
    <col min="3" max="4" width="10" customWidth="1"/>
    <col min="5" max="5" width="12.5" customWidth="1"/>
    <col min="6" max="6" width="12" customWidth="1"/>
    <col min="7" max="7" width="19.5" customWidth="1"/>
    <col min="8" max="8" width="15" customWidth="1"/>
    <col min="9" max="9" width="13" customWidth="1"/>
  </cols>
  <sheetData>
    <row r="1" spans="1:10" ht="21" x14ac:dyDescent="0.2">
      <c r="A1" s="106" t="s">
        <v>32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2">
      <c r="A2" s="110" t="s">
        <v>0</v>
      </c>
      <c r="B2" s="107" t="s">
        <v>35</v>
      </c>
      <c r="C2" s="106" t="s">
        <v>2</v>
      </c>
      <c r="D2" s="106" t="s">
        <v>3</v>
      </c>
      <c r="E2" s="106" t="s">
        <v>5</v>
      </c>
      <c r="F2" s="106" t="s">
        <v>7</v>
      </c>
      <c r="G2" s="106" t="s">
        <v>33</v>
      </c>
      <c r="H2" s="106" t="s">
        <v>34</v>
      </c>
      <c r="I2" s="106" t="s">
        <v>9</v>
      </c>
      <c r="J2" s="107" t="s">
        <v>10</v>
      </c>
    </row>
    <row r="3" spans="1:10" ht="34.5" customHeight="1" x14ac:dyDescent="0.2">
      <c r="A3" s="110"/>
      <c r="B3" s="107"/>
      <c r="C3" s="106"/>
      <c r="D3" s="106"/>
      <c r="E3" s="106"/>
      <c r="F3" s="106"/>
      <c r="G3" s="106"/>
      <c r="H3" s="106"/>
      <c r="I3" s="106"/>
      <c r="J3" s="107"/>
    </row>
    <row r="4" spans="1:10" ht="21" x14ac:dyDescent="0.35">
      <c r="A4" s="35">
        <v>1</v>
      </c>
      <c r="B4" s="5" t="s">
        <v>36</v>
      </c>
      <c r="C4" s="3">
        <v>4009</v>
      </c>
      <c r="D4" s="5">
        <v>3308</v>
      </c>
      <c r="E4" s="5">
        <v>3250</v>
      </c>
      <c r="F4" s="5">
        <v>2533</v>
      </c>
      <c r="G4" s="5">
        <v>8235214.5</v>
      </c>
      <c r="H4" s="5">
        <v>78174676.538888887</v>
      </c>
      <c r="I4" s="5">
        <v>10</v>
      </c>
      <c r="J4" s="5"/>
    </row>
    <row r="5" spans="1:10" ht="21" x14ac:dyDescent="0.35">
      <c r="A5" s="35">
        <v>2</v>
      </c>
      <c r="B5" s="5" t="s">
        <v>37</v>
      </c>
      <c r="C5" s="3">
        <v>2487</v>
      </c>
      <c r="D5" s="5">
        <v>1672.75</v>
      </c>
      <c r="E5" s="5">
        <v>1672.75</v>
      </c>
      <c r="F5" s="5">
        <v>1141.1107457779106</v>
      </c>
      <c r="G5" s="5">
        <v>1908793</v>
      </c>
      <c r="H5" s="5">
        <v>28711303.888888888</v>
      </c>
      <c r="I5" s="5">
        <v>15</v>
      </c>
      <c r="J5" s="5"/>
    </row>
    <row r="6" spans="1:10" ht="21" x14ac:dyDescent="0.35">
      <c r="A6" s="35">
        <v>3</v>
      </c>
      <c r="B6" s="5" t="s">
        <v>38</v>
      </c>
      <c r="C6" s="3">
        <v>2478</v>
      </c>
      <c r="D6" s="5">
        <v>1180</v>
      </c>
      <c r="E6" s="5">
        <v>1180</v>
      </c>
      <c r="F6" s="5">
        <v>1059.1330508474575</v>
      </c>
      <c r="G6" s="5">
        <v>1249777</v>
      </c>
      <c r="H6" s="5">
        <v>23360728.399999999</v>
      </c>
      <c r="I6" s="5">
        <v>20</v>
      </c>
      <c r="J6" s="5"/>
    </row>
    <row r="7" spans="1:10" ht="21" x14ac:dyDescent="0.35">
      <c r="A7" s="35">
        <v>4</v>
      </c>
      <c r="B7" s="5" t="s">
        <v>39</v>
      </c>
      <c r="C7" s="3">
        <v>1239</v>
      </c>
      <c r="D7" s="5">
        <v>382.25</v>
      </c>
      <c r="E7" s="5">
        <v>382.25</v>
      </c>
      <c r="F7" s="5">
        <v>910</v>
      </c>
      <c r="G7" s="5">
        <v>347317</v>
      </c>
      <c r="H7" s="5">
        <v>5890337.777777778</v>
      </c>
      <c r="I7" s="5">
        <v>16</v>
      </c>
      <c r="J7" s="5"/>
    </row>
    <row r="8" spans="1:10" ht="21" x14ac:dyDescent="0.35">
      <c r="A8" s="35">
        <v>5</v>
      </c>
      <c r="B8" s="5" t="s">
        <v>40</v>
      </c>
      <c r="C8" s="3">
        <v>184</v>
      </c>
      <c r="D8" s="5">
        <v>91.75</v>
      </c>
      <c r="E8" s="5">
        <v>91.75</v>
      </c>
      <c r="F8" s="5">
        <v>1485.0136239782016</v>
      </c>
      <c r="G8" s="5">
        <v>136250</v>
      </c>
      <c r="H8" s="5">
        <v>3226250</v>
      </c>
      <c r="I8" s="5">
        <v>20</v>
      </c>
      <c r="J8" s="5"/>
    </row>
    <row r="9" spans="1:10" ht="21" x14ac:dyDescent="0.35">
      <c r="A9" s="35">
        <v>6</v>
      </c>
      <c r="B9" s="5" t="s">
        <v>41</v>
      </c>
      <c r="C9" s="3">
        <v>462</v>
      </c>
      <c r="D9" s="5">
        <v>136.25</v>
      </c>
      <c r="E9" s="5">
        <v>136.25</v>
      </c>
      <c r="F9" s="5">
        <v>1054.3853211009175</v>
      </c>
      <c r="G9" s="5">
        <v>143660</v>
      </c>
      <c r="H9" s="5">
        <v>2207080</v>
      </c>
      <c r="I9" s="5">
        <v>17</v>
      </c>
      <c r="J9" s="5"/>
    </row>
    <row r="10" spans="1:10" ht="21" x14ac:dyDescent="0.35">
      <c r="A10" s="35">
        <v>7</v>
      </c>
      <c r="B10" s="5" t="s">
        <v>42</v>
      </c>
      <c r="C10" s="3">
        <v>1194</v>
      </c>
      <c r="D10" s="5">
        <v>759.05</v>
      </c>
      <c r="E10" s="5">
        <v>759.05</v>
      </c>
      <c r="F10" s="5">
        <v>735.09386733416773</v>
      </c>
      <c r="G10" s="5">
        <v>557973</v>
      </c>
      <c r="H10" s="5">
        <v>8557873</v>
      </c>
      <c r="I10" s="5">
        <v>17</v>
      </c>
      <c r="J10" s="5"/>
    </row>
    <row r="11" spans="1:10" ht="21" x14ac:dyDescent="0.35">
      <c r="A11" s="35">
        <v>8</v>
      </c>
      <c r="B11" s="5" t="s">
        <v>43</v>
      </c>
      <c r="C11" s="3">
        <v>241</v>
      </c>
      <c r="D11" s="5">
        <v>93</v>
      </c>
      <c r="E11" s="5">
        <v>93</v>
      </c>
      <c r="F11" s="5">
        <v>1119.6774193548388</v>
      </c>
      <c r="G11" s="5">
        <v>104130</v>
      </c>
      <c r="H11" s="5">
        <v>2194350</v>
      </c>
      <c r="I11" s="5">
        <v>23</v>
      </c>
      <c r="J11" s="5"/>
    </row>
    <row r="12" spans="1:10" ht="21" x14ac:dyDescent="0.35">
      <c r="A12" s="35">
        <v>9</v>
      </c>
      <c r="B12" s="5" t="s">
        <v>44</v>
      </c>
      <c r="C12" s="3">
        <v>1358</v>
      </c>
      <c r="D12" s="5">
        <v>496.25</v>
      </c>
      <c r="E12" s="5">
        <v>496.25</v>
      </c>
      <c r="F12" s="5">
        <v>2000.2367758186399</v>
      </c>
      <c r="G12" s="5">
        <v>992617.5</v>
      </c>
      <c r="H12" s="5">
        <v>17856885</v>
      </c>
      <c r="I12" s="5">
        <v>18</v>
      </c>
      <c r="J12" s="5"/>
    </row>
    <row r="13" spans="1:10" ht="21" x14ac:dyDescent="0.35">
      <c r="A13" s="35">
        <v>10</v>
      </c>
      <c r="B13" s="5" t="s">
        <v>45</v>
      </c>
      <c r="C13" s="3">
        <v>1067</v>
      </c>
      <c r="D13" s="5">
        <v>338.25</v>
      </c>
      <c r="E13" s="5">
        <v>336.25</v>
      </c>
      <c r="F13" s="5">
        <v>2009.0774721189593</v>
      </c>
      <c r="G13" s="5">
        <v>675552.3</v>
      </c>
      <c r="H13" s="5">
        <v>12871467</v>
      </c>
      <c r="I13" s="5">
        <v>18</v>
      </c>
      <c r="J13" s="5"/>
    </row>
    <row r="14" spans="1:10" ht="21" x14ac:dyDescent="0.35">
      <c r="A14" s="35">
        <v>11</v>
      </c>
      <c r="B14" s="5" t="s">
        <v>46</v>
      </c>
      <c r="C14" s="3">
        <v>361</v>
      </c>
      <c r="D14" s="5">
        <v>187.63</v>
      </c>
      <c r="E14" s="5">
        <v>187.63</v>
      </c>
      <c r="F14" s="5">
        <v>735.0039972285881</v>
      </c>
      <c r="G14" s="5">
        <v>137908.79999999999</v>
      </c>
      <c r="H14" s="5">
        <v>5201035.333333333</v>
      </c>
      <c r="I14" s="5">
        <v>40</v>
      </c>
      <c r="J14" s="5"/>
    </row>
    <row r="15" spans="1:10" ht="21" x14ac:dyDescent="0.35">
      <c r="A15" s="35">
        <v>12</v>
      </c>
      <c r="B15" s="5" t="s">
        <v>47</v>
      </c>
      <c r="C15" s="3">
        <v>2409</v>
      </c>
      <c r="D15" s="5">
        <v>775.85</v>
      </c>
      <c r="E15" s="5">
        <v>772.85</v>
      </c>
      <c r="F15" s="5">
        <v>650</v>
      </c>
      <c r="G15" s="5">
        <v>501338.5</v>
      </c>
      <c r="H15" s="5">
        <v>31580139.166666664</v>
      </c>
      <c r="I15" s="5">
        <v>65</v>
      </c>
      <c r="J15" s="5"/>
    </row>
    <row r="16" spans="1:10" ht="21" x14ac:dyDescent="0.35">
      <c r="A16" s="35">
        <v>13</v>
      </c>
      <c r="B16" s="5" t="s">
        <v>48</v>
      </c>
      <c r="C16" s="3">
        <v>2725</v>
      </c>
      <c r="D16" s="5">
        <v>1695.94</v>
      </c>
      <c r="E16" s="5">
        <v>1695.94</v>
      </c>
      <c r="F16" s="5">
        <v>1526.2499262945621</v>
      </c>
      <c r="G16" s="5">
        <v>2588428.2999999998</v>
      </c>
      <c r="H16" s="5">
        <v>50040352.666666664</v>
      </c>
      <c r="I16" s="5">
        <v>20</v>
      </c>
      <c r="J16" s="5"/>
    </row>
    <row r="17" spans="1:10" ht="21" x14ac:dyDescent="0.35">
      <c r="A17" s="35">
        <v>14</v>
      </c>
      <c r="B17" s="5" t="s">
        <v>49</v>
      </c>
      <c r="C17" s="3">
        <v>361</v>
      </c>
      <c r="D17" s="5">
        <v>182.25</v>
      </c>
      <c r="E17" s="5">
        <v>182.25</v>
      </c>
      <c r="F17" s="5">
        <v>1092.0576131687242</v>
      </c>
      <c r="G17" s="5">
        <v>199027.5</v>
      </c>
      <c r="H17" s="5">
        <v>3092162.5</v>
      </c>
      <c r="I17" s="5">
        <v>18</v>
      </c>
      <c r="J17" s="5"/>
    </row>
    <row r="18" spans="1:10" ht="21" x14ac:dyDescent="0.35">
      <c r="A18" s="35">
        <v>15</v>
      </c>
      <c r="B18" s="5" t="s">
        <v>50</v>
      </c>
      <c r="C18" s="3">
        <v>433</v>
      </c>
      <c r="D18" s="5">
        <v>149</v>
      </c>
      <c r="E18" s="5">
        <v>149</v>
      </c>
      <c r="F18" s="5">
        <v>842.05369127516781</v>
      </c>
      <c r="G18" s="5">
        <v>125466</v>
      </c>
      <c r="H18" s="5">
        <v>2062836</v>
      </c>
      <c r="I18" s="5">
        <v>17</v>
      </c>
      <c r="J18" s="5"/>
    </row>
    <row r="19" spans="1:10" ht="21" x14ac:dyDescent="0.35">
      <c r="A19" s="108" t="s">
        <v>24</v>
      </c>
      <c r="B19" s="109"/>
      <c r="C19" s="3">
        <v>21008</v>
      </c>
      <c r="D19" s="5">
        <v>11953.47</v>
      </c>
      <c r="E19" s="5">
        <v>11385.22</v>
      </c>
      <c r="F19" s="5"/>
      <c r="G19" s="5">
        <v>17979315.900000002</v>
      </c>
      <c r="H19" s="5">
        <v>275786102.27222222</v>
      </c>
      <c r="I19" s="5"/>
      <c r="J19" s="5"/>
    </row>
    <row r="20" spans="1:10" ht="23.25" x14ac:dyDescent="0.5">
      <c r="H20" s="81" t="s">
        <v>90</v>
      </c>
      <c r="I20" s="81"/>
      <c r="J20" s="81"/>
    </row>
    <row r="21" spans="1:10" ht="23.25" x14ac:dyDescent="0.5">
      <c r="H21" s="81" t="s">
        <v>91</v>
      </c>
      <c r="I21" s="81"/>
      <c r="J21" s="81"/>
    </row>
    <row r="22" spans="1:10" ht="23.25" x14ac:dyDescent="0.5">
      <c r="H22" s="81" t="s">
        <v>92</v>
      </c>
      <c r="I22" s="81"/>
      <c r="J22" s="81"/>
    </row>
    <row r="23" spans="1:10" ht="23.25" x14ac:dyDescent="0.5">
      <c r="H23" s="81" t="s">
        <v>93</v>
      </c>
      <c r="I23" s="81"/>
      <c r="J23" s="81"/>
    </row>
  </sheetData>
  <mergeCells count="16">
    <mergeCell ref="A19:B19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H20:J20"/>
    <mergeCell ref="H21:J21"/>
    <mergeCell ref="H22:J22"/>
    <mergeCell ref="H23:J23"/>
    <mergeCell ref="I2:I3"/>
    <mergeCell ref="J2:J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20" sqref="G20"/>
    </sheetView>
  </sheetViews>
  <sheetFormatPr defaultRowHeight="14.25" x14ac:dyDescent="0.2"/>
  <cols>
    <col min="1" max="1" width="9" customWidth="1"/>
    <col min="2" max="2" width="17.25" customWidth="1"/>
    <col min="3" max="4" width="10" customWidth="1"/>
    <col min="5" max="5" width="12.5" customWidth="1"/>
    <col min="6" max="6" width="12" customWidth="1"/>
    <col min="7" max="7" width="19.5" customWidth="1"/>
    <col min="8" max="8" width="15" customWidth="1"/>
    <col min="9" max="9" width="13" customWidth="1"/>
  </cols>
  <sheetData>
    <row r="1" spans="1:10" ht="21" x14ac:dyDescent="0.2">
      <c r="A1" s="106" t="s">
        <v>51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2">
      <c r="A2" s="107" t="s">
        <v>0</v>
      </c>
      <c r="B2" s="107" t="s">
        <v>35</v>
      </c>
      <c r="C2" s="106" t="s">
        <v>2</v>
      </c>
      <c r="D2" s="106" t="s">
        <v>3</v>
      </c>
      <c r="E2" s="106" t="s">
        <v>5</v>
      </c>
      <c r="F2" s="106" t="s">
        <v>7</v>
      </c>
      <c r="G2" s="106" t="s">
        <v>33</v>
      </c>
      <c r="H2" s="106" t="s">
        <v>34</v>
      </c>
      <c r="I2" s="106" t="s">
        <v>9</v>
      </c>
      <c r="J2" s="107" t="s">
        <v>10</v>
      </c>
    </row>
    <row r="3" spans="1:10" ht="34.5" customHeight="1" x14ac:dyDescent="0.2">
      <c r="A3" s="107"/>
      <c r="B3" s="107"/>
      <c r="C3" s="106"/>
      <c r="D3" s="106"/>
      <c r="E3" s="106"/>
      <c r="F3" s="106"/>
      <c r="G3" s="106"/>
      <c r="H3" s="106"/>
      <c r="I3" s="106"/>
      <c r="J3" s="107"/>
    </row>
    <row r="4" spans="1:10" ht="21" x14ac:dyDescent="0.35">
      <c r="A4" s="34">
        <v>1</v>
      </c>
      <c r="B4" s="5" t="s">
        <v>52</v>
      </c>
      <c r="C4" s="3">
        <v>2060</v>
      </c>
      <c r="D4" s="5">
        <v>1777</v>
      </c>
      <c r="E4" s="5">
        <v>1593.25</v>
      </c>
      <c r="F4" s="5">
        <v>2872.5278518750979</v>
      </c>
      <c r="G4" s="5">
        <v>4576655</v>
      </c>
      <c r="H4" s="5">
        <v>34719010</v>
      </c>
      <c r="I4" s="4">
        <v>8</v>
      </c>
      <c r="J4" s="5"/>
    </row>
    <row r="5" spans="1:10" ht="21" x14ac:dyDescent="0.35">
      <c r="A5" s="34">
        <v>2</v>
      </c>
      <c r="B5" s="5" t="s">
        <v>53</v>
      </c>
      <c r="C5" s="3">
        <v>2109</v>
      </c>
      <c r="D5" s="5">
        <v>1475</v>
      </c>
      <c r="E5" s="5">
        <v>1313</v>
      </c>
      <c r="F5" s="5">
        <v>3299.0860624523989</v>
      </c>
      <c r="G5" s="5">
        <v>4331700</v>
      </c>
      <c r="H5" s="5">
        <v>56079800</v>
      </c>
      <c r="I5" s="4">
        <v>13</v>
      </c>
      <c r="J5" s="5"/>
    </row>
    <row r="6" spans="1:10" ht="21" x14ac:dyDescent="0.35">
      <c r="A6" s="34">
        <v>3</v>
      </c>
      <c r="B6" s="5" t="s">
        <v>54</v>
      </c>
      <c r="C6" s="3">
        <v>1750</v>
      </c>
      <c r="D6" s="5">
        <v>868</v>
      </c>
      <c r="E6" s="5">
        <v>821</v>
      </c>
      <c r="F6" s="5">
        <v>1953.3982947624847</v>
      </c>
      <c r="G6" s="5">
        <v>1603740</v>
      </c>
      <c r="H6" s="5">
        <v>19692131.133919999</v>
      </c>
      <c r="I6" s="4">
        <v>12</v>
      </c>
      <c r="J6" s="5"/>
    </row>
    <row r="7" spans="1:10" ht="21" x14ac:dyDescent="0.35">
      <c r="A7" s="34">
        <v>4</v>
      </c>
      <c r="B7" s="5" t="s">
        <v>55</v>
      </c>
      <c r="C7" s="3">
        <v>917</v>
      </c>
      <c r="D7" s="5">
        <v>855.5</v>
      </c>
      <c r="E7" s="5">
        <v>855.5</v>
      </c>
      <c r="F7" s="5">
        <v>2534</v>
      </c>
      <c r="G7" s="5">
        <v>2167950</v>
      </c>
      <c r="H7" s="5">
        <v>16762950</v>
      </c>
      <c r="I7" s="4">
        <v>9</v>
      </c>
      <c r="J7" s="5"/>
    </row>
    <row r="8" spans="1:10" ht="21" x14ac:dyDescent="0.35">
      <c r="A8" s="34">
        <v>5</v>
      </c>
      <c r="B8" s="5" t="s">
        <v>56</v>
      </c>
      <c r="C8" s="3">
        <v>907</v>
      </c>
      <c r="D8" s="5">
        <v>328.48</v>
      </c>
      <c r="E8" s="5">
        <v>328.48</v>
      </c>
      <c r="F8" s="5">
        <v>260.95591816853386</v>
      </c>
      <c r="G8" s="5">
        <v>85718.8</v>
      </c>
      <c r="H8" s="5">
        <v>2202916</v>
      </c>
      <c r="I8" s="4">
        <v>25</v>
      </c>
      <c r="J8" s="5"/>
    </row>
    <row r="9" spans="1:10" ht="21" x14ac:dyDescent="0.35">
      <c r="A9" s="34">
        <v>6</v>
      </c>
      <c r="B9" s="5" t="s">
        <v>57</v>
      </c>
      <c r="C9" s="3">
        <v>434</v>
      </c>
      <c r="D9" s="5">
        <v>133</v>
      </c>
      <c r="E9" s="5">
        <v>133</v>
      </c>
      <c r="F9" s="5">
        <v>347.16666666666669</v>
      </c>
      <c r="G9" s="5">
        <v>48709</v>
      </c>
      <c r="H9" s="5">
        <v>1426865</v>
      </c>
      <c r="I9" s="4">
        <v>30</v>
      </c>
      <c r="J9" s="5"/>
    </row>
    <row r="10" spans="1:10" ht="21" x14ac:dyDescent="0.35">
      <c r="A10" s="34">
        <v>7</v>
      </c>
      <c r="B10" s="5" t="s">
        <v>58</v>
      </c>
      <c r="C10" s="3">
        <v>195</v>
      </c>
      <c r="D10" s="5">
        <v>112</v>
      </c>
      <c r="E10" s="5">
        <v>112</v>
      </c>
      <c r="F10" s="5">
        <v>1593.75</v>
      </c>
      <c r="G10" s="5">
        <v>178500</v>
      </c>
      <c r="H10" s="5">
        <v>2932500</v>
      </c>
      <c r="I10" s="4">
        <v>20</v>
      </c>
      <c r="J10" s="5"/>
    </row>
    <row r="11" spans="1:10" ht="21" x14ac:dyDescent="0.35">
      <c r="A11" s="112" t="s">
        <v>24</v>
      </c>
      <c r="B11" s="113"/>
      <c r="C11" s="23">
        <f t="shared" ref="C11:H11" si="0">SUM(C4:C10)</f>
        <v>8372</v>
      </c>
      <c r="D11" s="24">
        <f t="shared" si="0"/>
        <v>5548.98</v>
      </c>
      <c r="E11" s="24">
        <f t="shared" si="0"/>
        <v>5156.2299999999996</v>
      </c>
      <c r="F11" s="24"/>
      <c r="G11" s="24">
        <f t="shared" si="0"/>
        <v>12992972.800000001</v>
      </c>
      <c r="H11" s="24">
        <f t="shared" si="0"/>
        <v>133816172.13392</v>
      </c>
      <c r="I11" s="24"/>
      <c r="J11" s="5"/>
    </row>
    <row r="12" spans="1:10" ht="23.25" x14ac:dyDescent="0.5">
      <c r="A12" s="31"/>
      <c r="B12" s="31"/>
      <c r="C12" s="32"/>
      <c r="D12" s="31"/>
      <c r="E12" s="31"/>
      <c r="F12" s="31"/>
      <c r="G12" s="31"/>
      <c r="H12" s="81" t="s">
        <v>90</v>
      </c>
      <c r="I12" s="81"/>
      <c r="J12" s="81"/>
    </row>
    <row r="13" spans="1:10" ht="23.25" x14ac:dyDescent="0.5">
      <c r="A13" s="31"/>
      <c r="B13" s="31"/>
      <c r="C13" s="32"/>
      <c r="D13" s="31"/>
      <c r="E13" s="31"/>
      <c r="F13" s="31"/>
      <c r="G13" s="31"/>
      <c r="H13" s="81" t="s">
        <v>91</v>
      </c>
      <c r="I13" s="81"/>
      <c r="J13" s="81"/>
    </row>
    <row r="14" spans="1:10" ht="23.25" x14ac:dyDescent="0.5">
      <c r="A14" s="31"/>
      <c r="B14" s="31"/>
      <c r="C14" s="32"/>
      <c r="D14" s="31"/>
      <c r="E14" s="31"/>
      <c r="F14" s="31"/>
      <c r="G14" s="31"/>
      <c r="H14" s="81" t="s">
        <v>92</v>
      </c>
      <c r="I14" s="81"/>
      <c r="J14" s="81"/>
    </row>
    <row r="15" spans="1:10" ht="23.25" x14ac:dyDescent="0.5">
      <c r="A15" s="31"/>
      <c r="B15" s="31"/>
      <c r="C15" s="32"/>
      <c r="D15" s="31"/>
      <c r="E15" s="31"/>
      <c r="F15" s="31"/>
      <c r="G15" s="31"/>
      <c r="H15" s="81" t="s">
        <v>93</v>
      </c>
      <c r="I15" s="81"/>
      <c r="J15" s="81"/>
    </row>
    <row r="16" spans="1:10" ht="24" x14ac:dyDescent="0.55000000000000004">
      <c r="A16" s="31"/>
      <c r="B16" s="31"/>
      <c r="C16" s="32"/>
      <c r="D16" s="31"/>
      <c r="E16" s="31"/>
      <c r="F16" s="31"/>
      <c r="G16" s="31"/>
      <c r="H16" s="31"/>
      <c r="I16" s="31"/>
      <c r="J16" s="31"/>
    </row>
    <row r="17" spans="1:10" ht="24" x14ac:dyDescent="0.55000000000000004">
      <c r="A17" s="31"/>
      <c r="B17" s="31"/>
      <c r="C17" s="32"/>
      <c r="D17" s="31"/>
      <c r="E17" s="31"/>
      <c r="F17" s="31"/>
      <c r="G17" s="31"/>
      <c r="H17" s="31"/>
      <c r="I17" s="31"/>
      <c r="J17" s="31"/>
    </row>
    <row r="18" spans="1:10" ht="24" x14ac:dyDescent="0.55000000000000004">
      <c r="A18" s="31"/>
      <c r="B18" s="31"/>
      <c r="C18" s="32"/>
      <c r="D18" s="31"/>
      <c r="E18" s="31"/>
      <c r="F18" s="31"/>
      <c r="G18" s="31"/>
      <c r="H18" s="31"/>
      <c r="I18" s="31"/>
      <c r="J18" s="31"/>
    </row>
    <row r="19" spans="1:10" ht="24" x14ac:dyDescent="0.55000000000000004">
      <c r="A19" s="111"/>
      <c r="B19" s="111"/>
      <c r="C19" s="32"/>
      <c r="D19" s="31"/>
      <c r="E19" s="31"/>
      <c r="F19" s="31"/>
      <c r="G19" s="31"/>
      <c r="H19" s="31"/>
      <c r="I19" s="31"/>
      <c r="J19" s="31"/>
    </row>
    <row r="20" spans="1:10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7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H13:J13"/>
    <mergeCell ref="H14:J14"/>
    <mergeCell ref="H15:J15"/>
    <mergeCell ref="J2:J3"/>
    <mergeCell ref="A19:B19"/>
    <mergeCell ref="A11:B11"/>
    <mergeCell ref="H12:J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A19" sqref="A19"/>
    </sheetView>
  </sheetViews>
  <sheetFormatPr defaultRowHeight="23.25" customHeight="1" x14ac:dyDescent="0.2"/>
  <cols>
    <col min="2" max="2" width="12.5" customWidth="1"/>
    <col min="4" max="4" width="13.5" customWidth="1"/>
    <col min="5" max="5" width="12" customWidth="1"/>
    <col min="6" max="6" width="12.5" customWidth="1"/>
    <col min="7" max="7" width="13" customWidth="1"/>
    <col min="8" max="8" width="11.25" customWidth="1"/>
    <col min="9" max="9" width="12.25" customWidth="1"/>
    <col min="10" max="10" width="13.25" customWidth="1"/>
    <col min="11" max="11" width="17.25" customWidth="1"/>
  </cols>
  <sheetData>
    <row r="1" spans="1:11" ht="28.5" customHeight="1" x14ac:dyDescent="0.35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3.25" customHeight="1" x14ac:dyDescent="0.2">
      <c r="A2" s="98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7</v>
      </c>
      <c r="H2" s="99" t="s">
        <v>28</v>
      </c>
      <c r="I2" s="99" t="s">
        <v>8</v>
      </c>
      <c r="J2" s="94" t="s">
        <v>9</v>
      </c>
      <c r="K2" s="83" t="s">
        <v>10</v>
      </c>
    </row>
    <row r="3" spans="1:11" ht="23.25" customHeight="1" x14ac:dyDescent="0.2">
      <c r="A3" s="98"/>
      <c r="B3" s="98"/>
      <c r="C3" s="99"/>
      <c r="D3" s="99"/>
      <c r="E3" s="99"/>
      <c r="F3" s="99"/>
      <c r="G3" s="99"/>
      <c r="H3" s="99"/>
      <c r="I3" s="99"/>
      <c r="J3" s="95"/>
      <c r="K3" s="84"/>
    </row>
    <row r="4" spans="1:11" ht="23.25" customHeight="1" x14ac:dyDescent="0.35">
      <c r="A4" s="28">
        <v>1</v>
      </c>
      <c r="B4" s="2" t="s">
        <v>11</v>
      </c>
      <c r="C4" s="3">
        <v>950</v>
      </c>
      <c r="D4" s="5">
        <v>15243</v>
      </c>
      <c r="E4" s="5">
        <v>15223</v>
      </c>
      <c r="F4" s="5">
        <v>15223</v>
      </c>
      <c r="G4" s="5">
        <v>2505</v>
      </c>
      <c r="H4" s="5">
        <v>38134</v>
      </c>
      <c r="I4" s="5">
        <v>190.67</v>
      </c>
      <c r="J4" s="5">
        <v>5</v>
      </c>
      <c r="K4" s="38"/>
    </row>
    <row r="5" spans="1:11" ht="23.25" customHeight="1" x14ac:dyDescent="0.35">
      <c r="A5" s="28">
        <v>2</v>
      </c>
      <c r="B5" s="2" t="s">
        <v>12</v>
      </c>
      <c r="C5" s="3">
        <v>935</v>
      </c>
      <c r="D5" s="5">
        <v>9801</v>
      </c>
      <c r="E5" s="5">
        <v>9711</v>
      </c>
      <c r="F5" s="5">
        <v>9711</v>
      </c>
      <c r="G5" s="5">
        <v>2220</v>
      </c>
      <c r="H5" s="5">
        <v>21558</v>
      </c>
      <c r="I5" s="5">
        <v>107.79</v>
      </c>
      <c r="J5" s="5">
        <v>5</v>
      </c>
      <c r="K5" s="38"/>
    </row>
    <row r="6" spans="1:11" ht="23.25" customHeight="1" x14ac:dyDescent="0.35">
      <c r="A6" s="28">
        <v>3</v>
      </c>
      <c r="B6" s="2" t="s">
        <v>13</v>
      </c>
      <c r="C6" s="3">
        <v>204</v>
      </c>
      <c r="D6" s="5">
        <v>1645</v>
      </c>
      <c r="E6" s="5">
        <v>1447</v>
      </c>
      <c r="F6" s="5">
        <v>1447</v>
      </c>
      <c r="G6" s="5">
        <v>2105</v>
      </c>
      <c r="H6" s="5">
        <v>3046</v>
      </c>
      <c r="I6" s="5">
        <v>16.38748</v>
      </c>
      <c r="J6" s="5">
        <v>5.38</v>
      </c>
      <c r="K6" s="38"/>
    </row>
    <row r="7" spans="1:11" ht="23.25" customHeight="1" x14ac:dyDescent="0.35">
      <c r="A7" s="28">
        <v>4</v>
      </c>
      <c r="B7" s="2" t="s">
        <v>14</v>
      </c>
      <c r="C7" s="3">
        <v>99</v>
      </c>
      <c r="D7" s="5">
        <v>760</v>
      </c>
      <c r="E7" s="5">
        <v>592</v>
      </c>
      <c r="F7" s="5">
        <v>592</v>
      </c>
      <c r="G7" s="5">
        <v>1838</v>
      </c>
      <c r="H7" s="5">
        <v>1088</v>
      </c>
      <c r="I7" s="5">
        <v>5.2224000000000004</v>
      </c>
      <c r="J7" s="5">
        <v>4.8</v>
      </c>
      <c r="K7" s="38"/>
    </row>
    <row r="8" spans="1:11" ht="23.25" customHeight="1" x14ac:dyDescent="0.35">
      <c r="A8" s="28">
        <v>5</v>
      </c>
      <c r="B8" s="2" t="s">
        <v>15</v>
      </c>
      <c r="C8" s="3">
        <v>215</v>
      </c>
      <c r="D8" s="5">
        <v>2352</v>
      </c>
      <c r="E8" s="5">
        <v>2110</v>
      </c>
      <c r="F8" s="5">
        <v>2110</v>
      </c>
      <c r="G8" s="5">
        <v>1862</v>
      </c>
      <c r="H8" s="5">
        <v>3929</v>
      </c>
      <c r="I8" s="5">
        <v>18.859200000000001</v>
      </c>
      <c r="J8" s="5">
        <v>4.8</v>
      </c>
      <c r="K8" s="38"/>
    </row>
    <row r="9" spans="1:11" ht="23.25" customHeight="1" x14ac:dyDescent="0.35">
      <c r="A9" s="28">
        <v>6</v>
      </c>
      <c r="B9" s="2" t="s">
        <v>16</v>
      </c>
      <c r="C9" s="3">
        <v>392</v>
      </c>
      <c r="D9" s="5">
        <v>5728</v>
      </c>
      <c r="E9" s="5">
        <v>5718</v>
      </c>
      <c r="F9" s="5">
        <v>5718</v>
      </c>
      <c r="G9" s="5">
        <v>2133</v>
      </c>
      <c r="H9" s="5">
        <v>12196</v>
      </c>
      <c r="I9" s="5">
        <v>73.176000000000002</v>
      </c>
      <c r="J9" s="5">
        <v>6</v>
      </c>
      <c r="K9" s="38"/>
    </row>
    <row r="10" spans="1:11" ht="23.25" customHeight="1" x14ac:dyDescent="0.35">
      <c r="A10" s="28">
        <v>7</v>
      </c>
      <c r="B10" s="2" t="s">
        <v>17</v>
      </c>
      <c r="C10" s="3">
        <v>1480</v>
      </c>
      <c r="D10" s="5">
        <v>8810</v>
      </c>
      <c r="E10" s="5">
        <v>8810</v>
      </c>
      <c r="F10" s="5">
        <v>8810</v>
      </c>
      <c r="G10" s="5">
        <v>2192</v>
      </c>
      <c r="H10" s="5">
        <v>19312</v>
      </c>
      <c r="I10" s="5">
        <v>96.56</v>
      </c>
      <c r="J10" s="5">
        <v>5</v>
      </c>
      <c r="K10" s="38"/>
    </row>
    <row r="11" spans="1:11" ht="23.25" customHeight="1" x14ac:dyDescent="0.35">
      <c r="A11" s="28">
        <v>8</v>
      </c>
      <c r="B11" s="2" t="s">
        <v>18</v>
      </c>
      <c r="C11" s="3">
        <v>250</v>
      </c>
      <c r="D11" s="5">
        <v>2352</v>
      </c>
      <c r="E11" s="5">
        <v>2352</v>
      </c>
      <c r="F11" s="5">
        <v>2352</v>
      </c>
      <c r="G11" s="5">
        <v>2141</v>
      </c>
      <c r="H11" s="5">
        <v>5036</v>
      </c>
      <c r="I11" s="5">
        <v>26.187200000000001</v>
      </c>
      <c r="J11" s="5">
        <v>5.2</v>
      </c>
      <c r="K11" s="38"/>
    </row>
    <row r="12" spans="1:11" ht="23.25" customHeight="1" x14ac:dyDescent="0.35">
      <c r="A12" s="28">
        <v>9</v>
      </c>
      <c r="B12" s="2" t="s">
        <v>19</v>
      </c>
      <c r="C12" s="3">
        <v>740</v>
      </c>
      <c r="D12" s="5">
        <v>5489</v>
      </c>
      <c r="E12" s="5">
        <v>5259</v>
      </c>
      <c r="F12" s="5">
        <v>5259</v>
      </c>
      <c r="G12" s="5">
        <v>2165</v>
      </c>
      <c r="H12" s="5">
        <v>11386</v>
      </c>
      <c r="I12" s="5">
        <v>56.93</v>
      </c>
      <c r="J12" s="5">
        <v>5</v>
      </c>
      <c r="K12" s="38"/>
    </row>
    <row r="13" spans="1:11" ht="23.25" customHeight="1" x14ac:dyDescent="0.35">
      <c r="A13" s="28">
        <v>10</v>
      </c>
      <c r="B13" s="2" t="s">
        <v>20</v>
      </c>
      <c r="C13" s="3">
        <v>64</v>
      </c>
      <c r="D13" s="5">
        <v>659</v>
      </c>
      <c r="E13" s="5">
        <v>656</v>
      </c>
      <c r="F13" s="5">
        <v>656</v>
      </c>
      <c r="G13" s="5">
        <v>1959</v>
      </c>
      <c r="H13" s="5">
        <v>1285</v>
      </c>
      <c r="I13" s="5">
        <v>6.1680000000000001</v>
      </c>
      <c r="J13" s="5">
        <v>4.8</v>
      </c>
      <c r="K13" s="38"/>
    </row>
    <row r="14" spans="1:11" ht="23.25" customHeight="1" x14ac:dyDescent="0.35">
      <c r="A14" s="28">
        <v>11</v>
      </c>
      <c r="B14" s="2" t="s">
        <v>21</v>
      </c>
      <c r="C14" s="3">
        <v>250</v>
      </c>
      <c r="D14" s="5">
        <v>2802</v>
      </c>
      <c r="E14" s="5">
        <v>2802</v>
      </c>
      <c r="F14" s="5">
        <v>2802</v>
      </c>
      <c r="G14" s="5">
        <v>1730</v>
      </c>
      <c r="H14" s="5">
        <v>4847</v>
      </c>
      <c r="I14" s="5">
        <v>29.082000000000001</v>
      </c>
      <c r="J14" s="5">
        <v>6</v>
      </c>
      <c r="K14" s="38"/>
    </row>
    <row r="15" spans="1:11" ht="23.25" customHeight="1" x14ac:dyDescent="0.35">
      <c r="A15" s="28">
        <v>12</v>
      </c>
      <c r="B15" s="2" t="s">
        <v>22</v>
      </c>
      <c r="C15" s="10">
        <v>220</v>
      </c>
      <c r="D15" s="5">
        <v>2658</v>
      </c>
      <c r="E15" s="5">
        <v>2658</v>
      </c>
      <c r="F15" s="5">
        <v>2658</v>
      </c>
      <c r="G15" s="5">
        <v>2047</v>
      </c>
      <c r="H15" s="11">
        <v>5441</v>
      </c>
      <c r="I15" s="11">
        <v>32.646000000000001</v>
      </c>
      <c r="J15" s="11">
        <v>6</v>
      </c>
      <c r="K15" s="38"/>
    </row>
    <row r="16" spans="1:11" ht="23.25" customHeight="1" x14ac:dyDescent="0.35">
      <c r="A16" s="28">
        <v>13</v>
      </c>
      <c r="B16" s="2" t="s">
        <v>23</v>
      </c>
      <c r="C16" s="3">
        <v>500</v>
      </c>
      <c r="D16" s="5">
        <v>7434</v>
      </c>
      <c r="E16" s="5">
        <v>7434</v>
      </c>
      <c r="F16" s="5">
        <v>7434</v>
      </c>
      <c r="G16" s="12">
        <v>1938</v>
      </c>
      <c r="H16" s="5">
        <v>14407</v>
      </c>
      <c r="I16" s="12">
        <v>86.441999999999993</v>
      </c>
      <c r="J16" s="12">
        <v>6</v>
      </c>
      <c r="K16" s="38"/>
    </row>
    <row r="17" spans="1:11" ht="23.25" customHeight="1" x14ac:dyDescent="0.35">
      <c r="A17" s="96" t="s">
        <v>24</v>
      </c>
      <c r="B17" s="96"/>
      <c r="C17" s="8">
        <f>SUM(C4:C16)</f>
        <v>6299</v>
      </c>
      <c r="D17" s="8">
        <f>SUM(D4:D16)</f>
        <v>65733</v>
      </c>
      <c r="E17" s="8">
        <f>SUM(E4:E16)</f>
        <v>64772</v>
      </c>
      <c r="F17" s="8">
        <f>SUM(F4:F16)</f>
        <v>64772</v>
      </c>
      <c r="G17" s="8">
        <v>2187</v>
      </c>
      <c r="H17" s="9">
        <f>SUM(H4:H16)</f>
        <v>141665</v>
      </c>
      <c r="I17" s="9">
        <f>SUM(I4:I16)</f>
        <v>746.12027999999987</v>
      </c>
      <c r="J17" s="9">
        <f>AVERAGE(J4:J16)</f>
        <v>5.3061538461538467</v>
      </c>
      <c r="K17" s="2"/>
    </row>
    <row r="18" spans="1:11" ht="23.25" customHeight="1" x14ac:dyDescent="0.5">
      <c r="A18" t="s">
        <v>117</v>
      </c>
      <c r="I18" s="81"/>
      <c r="J18" s="81"/>
      <c r="K18" s="81"/>
    </row>
    <row r="19" spans="1:11" ht="23.25" customHeight="1" x14ac:dyDescent="0.5">
      <c r="I19" s="81"/>
      <c r="J19" s="81"/>
      <c r="K19" s="81"/>
    </row>
    <row r="20" spans="1:11" ht="23.25" customHeight="1" x14ac:dyDescent="0.5">
      <c r="I20" s="81"/>
      <c r="J20" s="81"/>
      <c r="K20" s="81"/>
    </row>
    <row r="21" spans="1:11" ht="23.25" customHeight="1" x14ac:dyDescent="0.5">
      <c r="I21" s="81"/>
      <c r="J21" s="81"/>
      <c r="K21" s="81"/>
    </row>
    <row r="22" spans="1:11" ht="23.25" customHeight="1" x14ac:dyDescent="0.2">
      <c r="I22" s="91"/>
      <c r="J22" s="91"/>
      <c r="K22" s="91"/>
    </row>
  </sheetData>
  <mergeCells count="18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22:K22"/>
    <mergeCell ref="J2:J3"/>
    <mergeCell ref="K2:K3"/>
    <mergeCell ref="A17:B17"/>
    <mergeCell ref="I19:K19"/>
    <mergeCell ref="I20:K20"/>
    <mergeCell ref="I21:K21"/>
    <mergeCell ref="I18:K18"/>
  </mergeCells>
  <pageMargins left="0.7" right="0.7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18" sqref="I18:K18"/>
    </sheetView>
  </sheetViews>
  <sheetFormatPr defaultRowHeight="22.5" customHeight="1" x14ac:dyDescent="0.2"/>
  <cols>
    <col min="2" max="2" width="12.5" customWidth="1"/>
    <col min="5" max="5" width="10" customWidth="1"/>
    <col min="6" max="6" width="9.625" customWidth="1"/>
    <col min="7" max="7" width="11.25" customWidth="1"/>
    <col min="8" max="8" width="15" customWidth="1"/>
    <col min="9" max="9" width="13.5" customWidth="1"/>
    <col min="10" max="10" width="13.25" customWidth="1"/>
    <col min="11" max="11" width="17.25" customWidth="1"/>
    <col min="12" max="12" width="13.25" customWidth="1"/>
  </cols>
  <sheetData>
    <row r="1" spans="1:12" ht="27" customHeight="1" x14ac:dyDescent="0.35">
      <c r="A1" s="104" t="s">
        <v>86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2" ht="22.5" customHeight="1" x14ac:dyDescent="0.2">
      <c r="A2" s="98" t="s">
        <v>0</v>
      </c>
      <c r="B2" s="98" t="s">
        <v>1</v>
      </c>
      <c r="C2" s="99" t="s">
        <v>2</v>
      </c>
      <c r="D2" s="99" t="s">
        <v>3</v>
      </c>
      <c r="E2" s="99" t="s">
        <v>87</v>
      </c>
      <c r="F2" s="99" t="s">
        <v>88</v>
      </c>
      <c r="G2" s="99" t="s">
        <v>7</v>
      </c>
      <c r="H2" s="99" t="s">
        <v>33</v>
      </c>
      <c r="I2" s="99" t="s">
        <v>89</v>
      </c>
      <c r="J2" s="94" t="s">
        <v>9</v>
      </c>
      <c r="K2" s="83" t="s">
        <v>10</v>
      </c>
    </row>
    <row r="3" spans="1:12" ht="22.5" customHeight="1" x14ac:dyDescent="0.2">
      <c r="A3" s="98"/>
      <c r="B3" s="98"/>
      <c r="C3" s="99"/>
      <c r="D3" s="99"/>
      <c r="E3" s="99"/>
      <c r="F3" s="99"/>
      <c r="G3" s="99"/>
      <c r="H3" s="99"/>
      <c r="I3" s="99"/>
      <c r="J3" s="95"/>
      <c r="K3" s="84"/>
    </row>
    <row r="4" spans="1:12" ht="22.5" customHeight="1" x14ac:dyDescent="0.35">
      <c r="A4" s="40">
        <v>1</v>
      </c>
      <c r="B4" s="2" t="s">
        <v>11</v>
      </c>
      <c r="C4" s="13">
        <v>190</v>
      </c>
      <c r="D4" s="14">
        <v>103</v>
      </c>
      <c r="E4" s="14">
        <v>64</v>
      </c>
      <c r="F4" s="14">
        <f>SUM(D4-E4)</f>
        <v>39</v>
      </c>
      <c r="G4" s="14">
        <v>1213</v>
      </c>
      <c r="H4" s="14">
        <v>77632</v>
      </c>
      <c r="I4" s="14">
        <v>1319744</v>
      </c>
      <c r="J4" s="14">
        <v>17</v>
      </c>
      <c r="K4" s="2"/>
    </row>
    <row r="5" spans="1:12" ht="22.5" customHeight="1" x14ac:dyDescent="0.35">
      <c r="A5" s="40">
        <v>2</v>
      </c>
      <c r="B5" s="2" t="s">
        <v>12</v>
      </c>
      <c r="C5" s="13" t="s">
        <v>75</v>
      </c>
      <c r="D5" s="14" t="s">
        <v>75</v>
      </c>
      <c r="E5" s="14" t="s">
        <v>75</v>
      </c>
      <c r="F5" s="14" t="s">
        <v>75</v>
      </c>
      <c r="G5" s="14" t="s">
        <v>75</v>
      </c>
      <c r="H5" s="14" t="s">
        <v>75</v>
      </c>
      <c r="I5" s="14" t="s">
        <v>75</v>
      </c>
      <c r="J5" s="14" t="s">
        <v>75</v>
      </c>
      <c r="K5" s="2"/>
    </row>
    <row r="6" spans="1:12" ht="22.5" customHeight="1" x14ac:dyDescent="0.35">
      <c r="A6" s="40">
        <v>3</v>
      </c>
      <c r="B6" s="2" t="s">
        <v>13</v>
      </c>
      <c r="C6" s="13">
        <v>254</v>
      </c>
      <c r="D6" s="14">
        <v>202</v>
      </c>
      <c r="E6" s="14">
        <v>202</v>
      </c>
      <c r="F6" s="14" t="s">
        <v>75</v>
      </c>
      <c r="G6" s="14">
        <v>1500</v>
      </c>
      <c r="H6" s="14">
        <v>303000</v>
      </c>
      <c r="I6" s="14">
        <v>6060000</v>
      </c>
      <c r="J6" s="14">
        <v>20</v>
      </c>
      <c r="K6" s="2"/>
    </row>
    <row r="7" spans="1:12" ht="22.5" customHeight="1" x14ac:dyDescent="0.35">
      <c r="A7" s="40">
        <v>4</v>
      </c>
      <c r="B7" s="2" t="s">
        <v>14</v>
      </c>
      <c r="C7" s="13">
        <v>65</v>
      </c>
      <c r="D7" s="14">
        <v>112</v>
      </c>
      <c r="E7" s="14">
        <v>112</v>
      </c>
      <c r="F7" s="14" t="s">
        <v>75</v>
      </c>
      <c r="G7" s="14">
        <v>1220</v>
      </c>
      <c r="H7" s="14">
        <v>136640</v>
      </c>
      <c r="I7" s="14">
        <v>2732800</v>
      </c>
      <c r="J7" s="14">
        <v>20</v>
      </c>
      <c r="K7" s="2"/>
    </row>
    <row r="8" spans="1:12" ht="22.5" customHeight="1" x14ac:dyDescent="0.35">
      <c r="A8" s="40">
        <v>5</v>
      </c>
      <c r="B8" s="2" t="s">
        <v>15</v>
      </c>
      <c r="C8" s="13">
        <v>74</v>
      </c>
      <c r="D8" s="14">
        <v>132</v>
      </c>
      <c r="E8" s="14">
        <v>132</v>
      </c>
      <c r="F8" s="14"/>
      <c r="G8" s="14">
        <v>1134</v>
      </c>
      <c r="H8" s="14">
        <v>149688</v>
      </c>
      <c r="I8" s="14">
        <v>2993760</v>
      </c>
      <c r="J8" s="14">
        <v>20</v>
      </c>
      <c r="K8" s="2"/>
    </row>
    <row r="9" spans="1:12" ht="22.5" customHeight="1" x14ac:dyDescent="0.35">
      <c r="A9" s="40">
        <v>6</v>
      </c>
      <c r="B9" s="2" t="s">
        <v>16</v>
      </c>
      <c r="C9" s="13" t="s">
        <v>75</v>
      </c>
      <c r="D9" s="14" t="s">
        <v>75</v>
      </c>
      <c r="E9" s="14" t="s">
        <v>75</v>
      </c>
      <c r="F9" s="14" t="s">
        <v>75</v>
      </c>
      <c r="G9" s="14" t="s">
        <v>75</v>
      </c>
      <c r="H9" s="14" t="s">
        <v>75</v>
      </c>
      <c r="I9" s="14" t="s">
        <v>75</v>
      </c>
      <c r="J9" s="14" t="s">
        <v>75</v>
      </c>
      <c r="K9" s="2"/>
    </row>
    <row r="10" spans="1:12" ht="22.5" customHeight="1" x14ac:dyDescent="0.35">
      <c r="A10" s="40">
        <v>7</v>
      </c>
      <c r="B10" s="2" t="s">
        <v>17</v>
      </c>
      <c r="C10" s="13" t="s">
        <v>75</v>
      </c>
      <c r="D10" s="14" t="s">
        <v>75</v>
      </c>
      <c r="E10" s="14" t="s">
        <v>75</v>
      </c>
      <c r="F10" s="14" t="s">
        <v>75</v>
      </c>
      <c r="G10" s="14" t="s">
        <v>75</v>
      </c>
      <c r="H10" s="14" t="s">
        <v>75</v>
      </c>
      <c r="I10" s="14" t="s">
        <v>75</v>
      </c>
      <c r="J10" s="14" t="s">
        <v>75</v>
      </c>
      <c r="K10" s="2"/>
    </row>
    <row r="11" spans="1:12" ht="22.5" customHeight="1" x14ac:dyDescent="0.35">
      <c r="A11" s="40">
        <v>8</v>
      </c>
      <c r="B11" s="2" t="s">
        <v>18</v>
      </c>
      <c r="C11" s="13" t="s">
        <v>75</v>
      </c>
      <c r="D11" s="14" t="s">
        <v>75</v>
      </c>
      <c r="E11" s="14" t="s">
        <v>75</v>
      </c>
      <c r="F11" s="14" t="s">
        <v>75</v>
      </c>
      <c r="G11" s="14" t="s">
        <v>75</v>
      </c>
      <c r="H11" s="14" t="s">
        <v>75</v>
      </c>
      <c r="I11" s="14" t="s">
        <v>75</v>
      </c>
      <c r="J11" s="14" t="s">
        <v>75</v>
      </c>
      <c r="K11" s="2"/>
    </row>
    <row r="12" spans="1:12" ht="22.5" customHeight="1" x14ac:dyDescent="0.35">
      <c r="A12" s="40">
        <v>9</v>
      </c>
      <c r="B12" s="2" t="s">
        <v>19</v>
      </c>
      <c r="C12" s="17">
        <v>114</v>
      </c>
      <c r="D12" s="14">
        <v>27</v>
      </c>
      <c r="E12" s="14">
        <v>27</v>
      </c>
      <c r="F12" s="14">
        <v>0</v>
      </c>
      <c r="G12" s="14">
        <v>1250</v>
      </c>
      <c r="H12" s="14">
        <v>33750</v>
      </c>
      <c r="I12" s="14">
        <v>675000</v>
      </c>
      <c r="J12" s="14">
        <v>20</v>
      </c>
      <c r="K12" s="2"/>
    </row>
    <row r="13" spans="1:12" ht="22.5" customHeight="1" x14ac:dyDescent="0.35">
      <c r="A13" s="40">
        <v>10</v>
      </c>
      <c r="B13" s="2" t="s">
        <v>20</v>
      </c>
      <c r="C13" s="13">
        <v>37</v>
      </c>
      <c r="D13" s="14">
        <v>49</v>
      </c>
      <c r="E13" s="14">
        <v>28</v>
      </c>
      <c r="F13" s="14">
        <v>21</v>
      </c>
      <c r="G13" s="14">
        <v>1500</v>
      </c>
      <c r="H13" s="14">
        <v>42375</v>
      </c>
      <c r="I13" s="14">
        <v>847500</v>
      </c>
      <c r="J13" s="14">
        <v>20</v>
      </c>
      <c r="K13" s="2"/>
    </row>
    <row r="14" spans="1:12" ht="22.5" customHeight="1" x14ac:dyDescent="0.35">
      <c r="A14" s="40">
        <v>11</v>
      </c>
      <c r="B14" s="2" t="s">
        <v>21</v>
      </c>
      <c r="C14" s="13">
        <v>58</v>
      </c>
      <c r="D14" s="14">
        <v>26</v>
      </c>
      <c r="E14" s="14">
        <v>18</v>
      </c>
      <c r="F14" s="14">
        <v>8</v>
      </c>
      <c r="G14" s="14">
        <v>1300</v>
      </c>
      <c r="H14" s="14">
        <v>23400</v>
      </c>
      <c r="I14" s="14">
        <v>702000</v>
      </c>
      <c r="J14" s="14">
        <v>30</v>
      </c>
      <c r="K14" s="2"/>
    </row>
    <row r="15" spans="1:12" ht="22.5" customHeight="1" x14ac:dyDescent="0.35">
      <c r="A15" s="40">
        <v>12</v>
      </c>
      <c r="B15" s="2" t="s">
        <v>22</v>
      </c>
      <c r="C15" s="13" t="s">
        <v>75</v>
      </c>
      <c r="D15" s="14" t="s">
        <v>75</v>
      </c>
      <c r="E15" s="14" t="s">
        <v>75</v>
      </c>
      <c r="F15" s="14" t="s">
        <v>75</v>
      </c>
      <c r="G15" s="14" t="s">
        <v>75</v>
      </c>
      <c r="H15" s="14" t="s">
        <v>75</v>
      </c>
      <c r="I15" s="14" t="s">
        <v>75</v>
      </c>
      <c r="J15" s="14" t="s">
        <v>75</v>
      </c>
      <c r="K15" s="2"/>
    </row>
    <row r="16" spans="1:12" ht="22.5" customHeight="1" x14ac:dyDescent="0.35">
      <c r="A16" s="40">
        <v>13</v>
      </c>
      <c r="B16" s="2" t="s">
        <v>23</v>
      </c>
      <c r="C16" s="13">
        <v>43</v>
      </c>
      <c r="D16" s="14">
        <v>50</v>
      </c>
      <c r="E16" s="14">
        <v>50</v>
      </c>
      <c r="F16" s="14"/>
      <c r="G16" s="14">
        <v>1100</v>
      </c>
      <c r="H16" s="14">
        <v>55000</v>
      </c>
      <c r="I16" s="14">
        <v>1100000</v>
      </c>
      <c r="J16" s="14">
        <v>20</v>
      </c>
      <c r="K16" s="2"/>
      <c r="L16" s="57"/>
    </row>
    <row r="17" spans="1:11" ht="22.5" customHeight="1" x14ac:dyDescent="0.35">
      <c r="A17" s="96" t="s">
        <v>24</v>
      </c>
      <c r="B17" s="96"/>
      <c r="C17" s="59">
        <f>SUM(C4:C16)</f>
        <v>835</v>
      </c>
      <c r="D17" s="58">
        <f t="shared" ref="D17:I17" si="0">SUM(D4:D16)</f>
        <v>701</v>
      </c>
      <c r="E17" s="58">
        <f t="shared" si="0"/>
        <v>633</v>
      </c>
      <c r="F17" s="58">
        <f t="shared" si="0"/>
        <v>68</v>
      </c>
      <c r="G17" s="58">
        <f t="shared" si="0"/>
        <v>10217</v>
      </c>
      <c r="H17" s="58">
        <f t="shared" si="0"/>
        <v>821485</v>
      </c>
      <c r="I17" s="58">
        <f t="shared" si="0"/>
        <v>16430804</v>
      </c>
      <c r="J17" s="58">
        <v>20</v>
      </c>
      <c r="K17" s="2"/>
    </row>
    <row r="18" spans="1:11" ht="22.5" customHeight="1" x14ac:dyDescent="0.5">
      <c r="I18" s="81" t="s">
        <v>90</v>
      </c>
      <c r="J18" s="81"/>
      <c r="K18" s="81"/>
    </row>
    <row r="19" spans="1:11" ht="22.5" customHeight="1" x14ac:dyDescent="0.5">
      <c r="I19" s="81" t="s">
        <v>91</v>
      </c>
      <c r="J19" s="81"/>
      <c r="K19" s="81"/>
    </row>
    <row r="20" spans="1:11" ht="22.5" customHeight="1" x14ac:dyDescent="0.5">
      <c r="I20" s="81" t="s">
        <v>92</v>
      </c>
      <c r="J20" s="81"/>
      <c r="K20" s="81"/>
    </row>
    <row r="21" spans="1:11" ht="22.5" customHeight="1" x14ac:dyDescent="0.5">
      <c r="I21" s="81" t="s">
        <v>93</v>
      </c>
      <c r="J21" s="81"/>
      <c r="K21" s="81"/>
    </row>
  </sheetData>
  <mergeCells count="17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17:B17"/>
    <mergeCell ref="I19:K19"/>
    <mergeCell ref="I20:K20"/>
    <mergeCell ref="I21:K21"/>
    <mergeCell ref="I18:K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M10" sqref="M10"/>
    </sheetView>
  </sheetViews>
  <sheetFormatPr defaultRowHeight="23.25" customHeight="1" x14ac:dyDescent="0.2"/>
  <cols>
    <col min="2" max="2" width="12.5" customWidth="1"/>
    <col min="4" max="4" width="10" customWidth="1"/>
    <col min="5" max="5" width="12.625" customWidth="1"/>
    <col min="6" max="6" width="12.5" hidden="1" customWidth="1"/>
    <col min="7" max="7" width="14.625" customWidth="1"/>
    <col min="8" max="8" width="17" customWidth="1"/>
    <col min="9" max="9" width="12.25" customWidth="1"/>
    <col min="10" max="10" width="13.25" customWidth="1"/>
    <col min="11" max="11" width="17.25" customWidth="1"/>
  </cols>
  <sheetData>
    <row r="1" spans="1:11" ht="28.5" customHeight="1" x14ac:dyDescent="0.35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3.25" customHeight="1" x14ac:dyDescent="0.2">
      <c r="A2" s="98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4" t="s">
        <v>63</v>
      </c>
      <c r="H2" s="99" t="s">
        <v>64</v>
      </c>
      <c r="I2" s="99" t="s">
        <v>8</v>
      </c>
      <c r="J2" s="94" t="s">
        <v>71</v>
      </c>
      <c r="K2" s="83" t="s">
        <v>10</v>
      </c>
    </row>
    <row r="3" spans="1:11" ht="23.25" customHeight="1" x14ac:dyDescent="0.2">
      <c r="A3" s="98"/>
      <c r="B3" s="98"/>
      <c r="C3" s="99"/>
      <c r="D3" s="99"/>
      <c r="E3" s="99"/>
      <c r="F3" s="99"/>
      <c r="G3" s="95"/>
      <c r="H3" s="99"/>
      <c r="I3" s="99"/>
      <c r="J3" s="95"/>
      <c r="K3" s="84"/>
    </row>
    <row r="4" spans="1:11" ht="23.25" customHeight="1" x14ac:dyDescent="0.35">
      <c r="A4" s="28">
        <v>1</v>
      </c>
      <c r="B4" s="2" t="s">
        <v>11</v>
      </c>
      <c r="C4" s="3">
        <v>3614</v>
      </c>
      <c r="D4" s="5">
        <v>9081</v>
      </c>
      <c r="E4" s="5">
        <v>9038</v>
      </c>
      <c r="F4" s="5">
        <v>9038</v>
      </c>
      <c r="G4" s="5">
        <v>825</v>
      </c>
      <c r="H4" s="5">
        <v>7456350</v>
      </c>
      <c r="I4" s="5">
        <v>74.563500000000005</v>
      </c>
      <c r="J4" s="5">
        <v>10</v>
      </c>
      <c r="K4" s="38"/>
    </row>
    <row r="5" spans="1:11" ht="23.25" customHeight="1" x14ac:dyDescent="0.35">
      <c r="A5" s="28">
        <v>2</v>
      </c>
      <c r="B5" s="2" t="s">
        <v>12</v>
      </c>
      <c r="C5" s="3">
        <v>2508</v>
      </c>
      <c r="D5" s="5">
        <v>9596</v>
      </c>
      <c r="E5" s="5">
        <v>9596</v>
      </c>
      <c r="F5" s="5">
        <v>9596</v>
      </c>
      <c r="G5" s="5">
        <v>933</v>
      </c>
      <c r="H5" s="5">
        <v>8953068</v>
      </c>
      <c r="I5" s="5">
        <v>134.29602</v>
      </c>
      <c r="J5" s="5">
        <v>15</v>
      </c>
      <c r="K5" s="38"/>
    </row>
    <row r="6" spans="1:11" ht="23.25" customHeight="1" x14ac:dyDescent="0.35">
      <c r="A6" s="28">
        <v>3</v>
      </c>
      <c r="B6" s="2" t="s">
        <v>13</v>
      </c>
      <c r="C6" s="3">
        <v>2955</v>
      </c>
      <c r="D6" s="5">
        <v>2203</v>
      </c>
      <c r="E6" s="5">
        <v>2203</v>
      </c>
      <c r="F6" s="5">
        <v>2203</v>
      </c>
      <c r="G6" s="5">
        <v>700</v>
      </c>
      <c r="H6" s="5">
        <v>1542100</v>
      </c>
      <c r="I6" s="5">
        <v>24.6736</v>
      </c>
      <c r="J6" s="5">
        <v>16</v>
      </c>
      <c r="K6" s="38"/>
    </row>
    <row r="7" spans="1:11" ht="23.25" customHeight="1" x14ac:dyDescent="0.35">
      <c r="A7" s="28">
        <v>4</v>
      </c>
      <c r="B7" s="2" t="s">
        <v>14</v>
      </c>
      <c r="C7" s="3">
        <v>1521</v>
      </c>
      <c r="D7" s="5">
        <v>1488</v>
      </c>
      <c r="E7" s="5">
        <v>1444</v>
      </c>
      <c r="F7" s="5">
        <v>1444</v>
      </c>
      <c r="G7" s="5">
        <v>850</v>
      </c>
      <c r="H7" s="5">
        <v>1227400</v>
      </c>
      <c r="I7" s="5">
        <v>12.273999999999999</v>
      </c>
      <c r="J7" s="5">
        <v>10</v>
      </c>
      <c r="K7" s="38"/>
    </row>
    <row r="8" spans="1:11" ht="23.25" customHeight="1" x14ac:dyDescent="0.35">
      <c r="A8" s="28">
        <v>5</v>
      </c>
      <c r="B8" s="2" t="s">
        <v>15</v>
      </c>
      <c r="C8" s="3">
        <v>610</v>
      </c>
      <c r="D8" s="5">
        <v>250</v>
      </c>
      <c r="E8" s="5">
        <v>187</v>
      </c>
      <c r="F8" s="5">
        <v>187</v>
      </c>
      <c r="G8" s="5">
        <v>425</v>
      </c>
      <c r="H8" s="5">
        <v>79475</v>
      </c>
      <c r="I8" s="5">
        <v>1.1921250000000001</v>
      </c>
      <c r="J8" s="5">
        <v>15</v>
      </c>
      <c r="K8" s="38"/>
    </row>
    <row r="9" spans="1:11" ht="23.25" customHeight="1" x14ac:dyDescent="0.35">
      <c r="A9" s="28">
        <v>6</v>
      </c>
      <c r="B9" s="2" t="s">
        <v>16</v>
      </c>
      <c r="C9" s="3">
        <v>622</v>
      </c>
      <c r="D9" s="5">
        <v>306</v>
      </c>
      <c r="E9" s="5">
        <v>297</v>
      </c>
      <c r="F9" s="5">
        <v>297</v>
      </c>
      <c r="G9" s="5">
        <v>546</v>
      </c>
      <c r="H9" s="5">
        <v>162162</v>
      </c>
      <c r="I9" s="5">
        <v>1.6216200000000001</v>
      </c>
      <c r="J9" s="5">
        <v>10</v>
      </c>
      <c r="K9" s="38"/>
    </row>
    <row r="10" spans="1:11" ht="23.25" customHeight="1" x14ac:dyDescent="0.35">
      <c r="A10" s="28">
        <v>7</v>
      </c>
      <c r="B10" s="2" t="s">
        <v>17</v>
      </c>
      <c r="C10" s="3">
        <v>3368</v>
      </c>
      <c r="D10" s="5">
        <v>13100</v>
      </c>
      <c r="E10" s="5">
        <v>13021</v>
      </c>
      <c r="F10" s="5">
        <v>13021</v>
      </c>
      <c r="G10" s="5">
        <v>946</v>
      </c>
      <c r="H10" s="5">
        <v>12317866</v>
      </c>
      <c r="I10" s="5">
        <v>147.814392</v>
      </c>
      <c r="J10" s="5">
        <v>12</v>
      </c>
      <c r="K10" s="38"/>
    </row>
    <row r="11" spans="1:11" ht="23.25" customHeight="1" x14ac:dyDescent="0.35">
      <c r="A11" s="28">
        <v>8</v>
      </c>
      <c r="B11" s="2" t="s">
        <v>18</v>
      </c>
      <c r="C11" s="3">
        <v>232</v>
      </c>
      <c r="D11" s="5">
        <v>188</v>
      </c>
      <c r="E11" s="5">
        <v>188</v>
      </c>
      <c r="F11" s="5">
        <v>188</v>
      </c>
      <c r="G11" s="5">
        <v>433</v>
      </c>
      <c r="H11" s="5">
        <v>81404</v>
      </c>
      <c r="I11" s="5">
        <v>1.3838680000000001</v>
      </c>
      <c r="J11" s="5">
        <v>17</v>
      </c>
      <c r="K11" s="38"/>
    </row>
    <row r="12" spans="1:11" ht="23.25" customHeight="1" x14ac:dyDescent="0.35">
      <c r="A12" s="28">
        <v>9</v>
      </c>
      <c r="B12" s="2" t="s">
        <v>19</v>
      </c>
      <c r="C12" s="3">
        <v>1520</v>
      </c>
      <c r="D12" s="5">
        <v>1139</v>
      </c>
      <c r="E12" s="5">
        <v>1093</v>
      </c>
      <c r="F12" s="5">
        <v>1093</v>
      </c>
      <c r="G12" s="5">
        <v>800</v>
      </c>
      <c r="H12" s="5">
        <v>874400</v>
      </c>
      <c r="I12" s="5">
        <v>10.492800000000001</v>
      </c>
      <c r="J12" s="5">
        <v>12</v>
      </c>
      <c r="K12" s="38"/>
    </row>
    <row r="13" spans="1:11" ht="23.25" customHeight="1" x14ac:dyDescent="0.35">
      <c r="A13" s="28">
        <v>10</v>
      </c>
      <c r="B13" s="2" t="s">
        <v>20</v>
      </c>
      <c r="C13" s="3">
        <v>760</v>
      </c>
      <c r="D13" s="5">
        <v>381</v>
      </c>
      <c r="E13" s="5">
        <v>367</v>
      </c>
      <c r="F13" s="5">
        <v>367</v>
      </c>
      <c r="G13" s="5">
        <v>450</v>
      </c>
      <c r="H13" s="5">
        <v>165150</v>
      </c>
      <c r="I13" s="5">
        <v>2.80755</v>
      </c>
      <c r="J13" s="5">
        <v>17</v>
      </c>
      <c r="K13" s="38"/>
    </row>
    <row r="14" spans="1:11" ht="23.25" customHeight="1" x14ac:dyDescent="0.35">
      <c r="A14" s="28">
        <v>11</v>
      </c>
      <c r="B14" s="2" t="s">
        <v>21</v>
      </c>
      <c r="C14" s="3">
        <v>173</v>
      </c>
      <c r="D14" s="5">
        <v>170</v>
      </c>
      <c r="E14" s="5">
        <v>170</v>
      </c>
      <c r="F14" s="5">
        <v>170</v>
      </c>
      <c r="G14" s="5">
        <v>440</v>
      </c>
      <c r="H14" s="5">
        <v>74800</v>
      </c>
      <c r="I14" s="5">
        <v>0.748</v>
      </c>
      <c r="J14" s="5">
        <v>10</v>
      </c>
      <c r="K14" s="38"/>
    </row>
    <row r="15" spans="1:11" ht="23.25" customHeight="1" x14ac:dyDescent="0.35">
      <c r="A15" s="28">
        <v>12</v>
      </c>
      <c r="B15" s="2" t="s">
        <v>22</v>
      </c>
      <c r="C15" s="10">
        <v>433</v>
      </c>
      <c r="D15" s="5">
        <v>546</v>
      </c>
      <c r="E15" s="5">
        <v>524</v>
      </c>
      <c r="F15" s="5">
        <v>524</v>
      </c>
      <c r="G15" s="5">
        <v>448</v>
      </c>
      <c r="H15" s="11">
        <v>234752</v>
      </c>
      <c r="I15" s="11">
        <v>2.3475199999999998</v>
      </c>
      <c r="J15" s="11">
        <v>10</v>
      </c>
      <c r="K15" s="38"/>
    </row>
    <row r="16" spans="1:11" ht="23.25" customHeight="1" x14ac:dyDescent="0.35">
      <c r="A16" s="28">
        <v>13</v>
      </c>
      <c r="B16" s="2" t="s">
        <v>23</v>
      </c>
      <c r="C16" s="3">
        <v>1440</v>
      </c>
      <c r="D16" s="5">
        <v>775</v>
      </c>
      <c r="E16" s="5">
        <v>743</v>
      </c>
      <c r="F16" s="5">
        <v>743</v>
      </c>
      <c r="G16" s="12">
        <v>487</v>
      </c>
      <c r="H16" s="5">
        <v>363302</v>
      </c>
      <c r="I16" s="12">
        <v>3.6330200000000001</v>
      </c>
      <c r="J16" s="12">
        <v>10</v>
      </c>
      <c r="K16" s="38"/>
    </row>
    <row r="17" spans="1:11" ht="23.25" customHeight="1" x14ac:dyDescent="0.35">
      <c r="A17" s="96" t="s">
        <v>24</v>
      </c>
      <c r="B17" s="96"/>
      <c r="C17" s="8">
        <f>SUM(C4:C16)</f>
        <v>19756</v>
      </c>
      <c r="D17" s="8">
        <f>SUM(D4:D16)</f>
        <v>39223</v>
      </c>
      <c r="E17" s="8">
        <f>SUM(E4:E16)</f>
        <v>38871</v>
      </c>
      <c r="F17" s="8">
        <f>SUM(F4:F16)</f>
        <v>38871</v>
      </c>
      <c r="G17" s="8">
        <v>863</v>
      </c>
      <c r="H17" s="9">
        <f>SUM(H4:H16)</f>
        <v>33532229</v>
      </c>
      <c r="I17" s="9">
        <f>SUM(I4:I16)</f>
        <v>417.84801499999992</v>
      </c>
      <c r="J17" s="9">
        <f>AVERAGE(J4:J16)</f>
        <v>12.615384615384615</v>
      </c>
      <c r="K17" s="2"/>
    </row>
    <row r="18" spans="1:11" ht="23.25" customHeight="1" x14ac:dyDescent="0.5">
      <c r="I18" s="81" t="s">
        <v>90</v>
      </c>
      <c r="J18" s="81"/>
      <c r="K18" s="81"/>
    </row>
    <row r="19" spans="1:11" ht="23.25" customHeight="1" x14ac:dyDescent="0.5">
      <c r="I19" s="81" t="s">
        <v>91</v>
      </c>
      <c r="J19" s="81"/>
      <c r="K19" s="81"/>
    </row>
    <row r="20" spans="1:11" ht="23.25" customHeight="1" x14ac:dyDescent="0.5">
      <c r="I20" s="81" t="s">
        <v>92</v>
      </c>
      <c r="J20" s="81"/>
      <c r="K20" s="81"/>
    </row>
    <row r="21" spans="1:11" ht="23.25" customHeight="1" x14ac:dyDescent="0.5">
      <c r="I21" s="81" t="s">
        <v>93</v>
      </c>
      <c r="J21" s="81"/>
      <c r="K21" s="81"/>
    </row>
    <row r="22" spans="1:11" ht="23.25" customHeight="1" x14ac:dyDescent="0.2">
      <c r="I22" s="91"/>
      <c r="J22" s="91"/>
      <c r="K22" s="91"/>
    </row>
  </sheetData>
  <mergeCells count="18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22:K22"/>
    <mergeCell ref="J2:J3"/>
    <mergeCell ref="K2:K3"/>
    <mergeCell ref="A17:B17"/>
    <mergeCell ref="I19:K19"/>
    <mergeCell ref="I20:K20"/>
    <mergeCell ref="I21:K21"/>
    <mergeCell ref="I18:K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D17" sqref="D17:E17"/>
    </sheetView>
  </sheetViews>
  <sheetFormatPr defaultRowHeight="23.25" customHeight="1" x14ac:dyDescent="0.2"/>
  <cols>
    <col min="2" max="2" width="12.5" customWidth="1"/>
    <col min="4" max="4" width="11" customWidth="1"/>
    <col min="5" max="5" width="12.625" customWidth="1"/>
    <col min="6" max="6" width="12.5" customWidth="1"/>
    <col min="7" max="7" width="11" customWidth="1"/>
    <col min="8" max="8" width="11.25" customWidth="1"/>
    <col min="9" max="9" width="12.25" customWidth="1"/>
    <col min="10" max="10" width="13.25" customWidth="1"/>
    <col min="11" max="11" width="13.625" customWidth="1"/>
  </cols>
  <sheetData>
    <row r="1" spans="1:12" ht="28.5" customHeight="1" x14ac:dyDescent="0.35">
      <c r="A1" s="104" t="s">
        <v>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2" ht="23.25" customHeight="1" x14ac:dyDescent="0.2">
      <c r="A2" s="98" t="s">
        <v>0</v>
      </c>
      <c r="B2" s="98" t="s">
        <v>1</v>
      </c>
      <c r="C2" s="99" t="s">
        <v>2</v>
      </c>
      <c r="D2" s="98" t="s">
        <v>3</v>
      </c>
      <c r="E2" s="99" t="s">
        <v>4</v>
      </c>
      <c r="F2" s="99" t="s">
        <v>5</v>
      </c>
      <c r="G2" s="99" t="s">
        <v>7</v>
      </c>
      <c r="H2" s="99" t="s">
        <v>28</v>
      </c>
      <c r="I2" s="99" t="s">
        <v>8</v>
      </c>
      <c r="J2" s="94" t="s">
        <v>9</v>
      </c>
      <c r="K2" s="83" t="s">
        <v>10</v>
      </c>
    </row>
    <row r="3" spans="1:12" ht="23.25" customHeight="1" x14ac:dyDescent="0.2">
      <c r="A3" s="98"/>
      <c r="B3" s="98"/>
      <c r="C3" s="99"/>
      <c r="D3" s="98"/>
      <c r="E3" s="99"/>
      <c r="F3" s="99"/>
      <c r="G3" s="99"/>
      <c r="H3" s="99"/>
      <c r="I3" s="99"/>
      <c r="J3" s="95"/>
      <c r="K3" s="84"/>
    </row>
    <row r="4" spans="1:12" ht="23.25" customHeight="1" x14ac:dyDescent="0.35">
      <c r="A4" s="28">
        <v>1</v>
      </c>
      <c r="B4" s="2" t="s">
        <v>11</v>
      </c>
      <c r="C4" s="3">
        <v>4425</v>
      </c>
      <c r="D4" s="5">
        <v>39397</v>
      </c>
      <c r="E4" s="5">
        <v>36712</v>
      </c>
      <c r="F4" s="5">
        <v>36712</v>
      </c>
      <c r="G4" s="5">
        <v>225</v>
      </c>
      <c r="H4" s="5">
        <v>8260</v>
      </c>
      <c r="I4" s="5">
        <v>379.96</v>
      </c>
      <c r="J4" s="5">
        <v>46</v>
      </c>
      <c r="K4" s="2" t="s">
        <v>72</v>
      </c>
      <c r="L4" s="39"/>
    </row>
    <row r="5" spans="1:12" ht="23.25" customHeight="1" x14ac:dyDescent="0.35">
      <c r="A5" s="28">
        <v>2</v>
      </c>
      <c r="B5" s="2" t="s">
        <v>12</v>
      </c>
      <c r="C5" s="3">
        <v>4670</v>
      </c>
      <c r="D5" s="5">
        <v>24099</v>
      </c>
      <c r="E5" s="5">
        <v>22760</v>
      </c>
      <c r="F5" s="5">
        <v>22760</v>
      </c>
      <c r="G5" s="5">
        <v>252</v>
      </c>
      <c r="H5" s="5">
        <v>5736</v>
      </c>
      <c r="I5" s="5">
        <v>91.775999999999996</v>
      </c>
      <c r="J5" s="5">
        <v>16</v>
      </c>
      <c r="K5" s="2" t="s">
        <v>73</v>
      </c>
      <c r="L5" s="39"/>
    </row>
    <row r="6" spans="1:12" ht="23.25" customHeight="1" x14ac:dyDescent="0.35">
      <c r="A6" s="28">
        <v>3</v>
      </c>
      <c r="B6" s="2" t="s">
        <v>13</v>
      </c>
      <c r="C6" s="3">
        <v>8090</v>
      </c>
      <c r="D6" s="5">
        <v>102849</v>
      </c>
      <c r="E6" s="5">
        <v>86503</v>
      </c>
      <c r="F6" s="5">
        <v>86503</v>
      </c>
      <c r="G6" s="5">
        <v>223</v>
      </c>
      <c r="H6" s="5">
        <v>19290</v>
      </c>
      <c r="I6" s="5">
        <v>675.15</v>
      </c>
      <c r="J6" s="5">
        <v>35</v>
      </c>
      <c r="K6" s="2" t="s">
        <v>72</v>
      </c>
      <c r="L6" s="39"/>
    </row>
    <row r="7" spans="1:12" ht="23.25" customHeight="1" x14ac:dyDescent="0.35">
      <c r="A7" s="28">
        <v>4</v>
      </c>
      <c r="B7" s="2" t="s">
        <v>14</v>
      </c>
      <c r="C7" s="3">
        <v>12232</v>
      </c>
      <c r="D7" s="5">
        <v>159839</v>
      </c>
      <c r="E7" s="5">
        <v>154088</v>
      </c>
      <c r="F7" s="5">
        <v>154088</v>
      </c>
      <c r="G7" s="5">
        <v>230</v>
      </c>
      <c r="H7" s="5">
        <v>35440</v>
      </c>
      <c r="I7" s="5">
        <v>1240.4000000000001</v>
      </c>
      <c r="J7" s="5">
        <v>35</v>
      </c>
      <c r="K7" s="2" t="s">
        <v>72</v>
      </c>
      <c r="L7" s="39"/>
    </row>
    <row r="8" spans="1:12" ht="23.25" customHeight="1" x14ac:dyDescent="0.35">
      <c r="A8" s="28">
        <v>5</v>
      </c>
      <c r="B8" s="2" t="s">
        <v>15</v>
      </c>
      <c r="C8" s="3">
        <v>2118</v>
      </c>
      <c r="D8" s="5">
        <v>22399</v>
      </c>
      <c r="E8" s="5">
        <v>19253</v>
      </c>
      <c r="F8" s="5">
        <v>19253</v>
      </c>
      <c r="G8" s="5">
        <v>230</v>
      </c>
      <c r="H8" s="5">
        <v>4428</v>
      </c>
      <c r="I8" s="5">
        <v>75.275999999999996</v>
      </c>
      <c r="J8" s="5">
        <v>17</v>
      </c>
      <c r="K8" s="2" t="s">
        <v>73</v>
      </c>
      <c r="L8" s="39"/>
    </row>
    <row r="9" spans="1:12" ht="23.25" customHeight="1" x14ac:dyDescent="0.35">
      <c r="A9" s="28">
        <v>6</v>
      </c>
      <c r="B9" s="2" t="s">
        <v>16</v>
      </c>
      <c r="C9" s="3">
        <v>7044</v>
      </c>
      <c r="D9" s="5">
        <v>77639</v>
      </c>
      <c r="E9" s="5">
        <v>74175</v>
      </c>
      <c r="F9" s="5">
        <v>74175</v>
      </c>
      <c r="G9" s="5">
        <v>210</v>
      </c>
      <c r="H9" s="5">
        <v>15577</v>
      </c>
      <c r="I9" s="5">
        <v>623.08000000000004</v>
      </c>
      <c r="J9" s="5">
        <v>40</v>
      </c>
      <c r="K9" s="2" t="s">
        <v>74</v>
      </c>
      <c r="L9" s="39"/>
    </row>
    <row r="10" spans="1:12" ht="23.25" customHeight="1" x14ac:dyDescent="0.35">
      <c r="A10" s="28">
        <v>7</v>
      </c>
      <c r="B10" s="2" t="s">
        <v>17</v>
      </c>
      <c r="C10" s="3">
        <v>2096</v>
      </c>
      <c r="D10" s="5">
        <v>16829</v>
      </c>
      <c r="E10" s="5">
        <v>13574</v>
      </c>
      <c r="F10" s="5">
        <v>13574</v>
      </c>
      <c r="G10" s="5">
        <v>250</v>
      </c>
      <c r="H10" s="5">
        <v>3394</v>
      </c>
      <c r="I10" s="5">
        <v>101.82</v>
      </c>
      <c r="J10" s="5">
        <v>30</v>
      </c>
      <c r="K10" s="2" t="s">
        <v>74</v>
      </c>
      <c r="L10" s="39"/>
    </row>
    <row r="11" spans="1:12" ht="23.25" customHeight="1" x14ac:dyDescent="0.35">
      <c r="A11" s="28">
        <v>8</v>
      </c>
      <c r="B11" s="2" t="s">
        <v>18</v>
      </c>
      <c r="C11" s="3">
        <v>5939</v>
      </c>
      <c r="D11" s="5">
        <v>85490</v>
      </c>
      <c r="E11" s="5">
        <v>78599</v>
      </c>
      <c r="F11" s="5">
        <v>78599</v>
      </c>
      <c r="G11" s="5">
        <v>219</v>
      </c>
      <c r="H11" s="5">
        <v>17213</v>
      </c>
      <c r="I11" s="5">
        <v>533.60299999999995</v>
      </c>
      <c r="J11" s="5">
        <v>31</v>
      </c>
      <c r="K11" s="2" t="s">
        <v>74</v>
      </c>
      <c r="L11" s="39"/>
    </row>
    <row r="12" spans="1:12" ht="23.25" customHeight="1" x14ac:dyDescent="0.35">
      <c r="A12" s="28">
        <v>9</v>
      </c>
      <c r="B12" s="2" t="s">
        <v>19</v>
      </c>
      <c r="C12" s="3">
        <v>5205</v>
      </c>
      <c r="D12" s="5">
        <v>31939</v>
      </c>
      <c r="E12" s="5">
        <v>30869</v>
      </c>
      <c r="F12" s="5">
        <v>30869</v>
      </c>
      <c r="G12" s="5">
        <v>225</v>
      </c>
      <c r="H12" s="5">
        <v>6946</v>
      </c>
      <c r="I12" s="5">
        <v>243.11</v>
      </c>
      <c r="J12" s="5">
        <v>35</v>
      </c>
      <c r="K12" s="2" t="s">
        <v>74</v>
      </c>
      <c r="L12" s="39"/>
    </row>
    <row r="13" spans="1:12" ht="23.25" customHeight="1" x14ac:dyDescent="0.35">
      <c r="A13" s="28">
        <v>10</v>
      </c>
      <c r="B13" s="2" t="s">
        <v>20</v>
      </c>
      <c r="C13" s="3">
        <v>5166</v>
      </c>
      <c r="D13" s="5">
        <v>132076</v>
      </c>
      <c r="E13" s="5">
        <v>122485</v>
      </c>
      <c r="F13" s="5">
        <v>122485</v>
      </c>
      <c r="G13" s="5">
        <v>215</v>
      </c>
      <c r="H13" s="5">
        <v>26334</v>
      </c>
      <c r="I13" s="5">
        <v>474.012</v>
      </c>
      <c r="J13" s="5">
        <v>18</v>
      </c>
      <c r="K13" s="2" t="s">
        <v>73</v>
      </c>
      <c r="L13" s="39"/>
    </row>
    <row r="14" spans="1:12" ht="23.25" customHeight="1" x14ac:dyDescent="0.35">
      <c r="A14" s="28">
        <v>11</v>
      </c>
      <c r="B14" s="2" t="s">
        <v>21</v>
      </c>
      <c r="C14" s="3">
        <v>5220</v>
      </c>
      <c r="D14" s="5">
        <v>76438</v>
      </c>
      <c r="E14" s="5">
        <v>61912</v>
      </c>
      <c r="F14" s="5">
        <v>61912</v>
      </c>
      <c r="G14" s="5">
        <v>220</v>
      </c>
      <c r="H14" s="5">
        <v>13621</v>
      </c>
      <c r="I14" s="5">
        <v>612.94500000000005</v>
      </c>
      <c r="J14" s="5">
        <v>45</v>
      </c>
      <c r="K14" s="2" t="s">
        <v>74</v>
      </c>
      <c r="L14" s="39"/>
    </row>
    <row r="15" spans="1:12" ht="23.25" customHeight="1" x14ac:dyDescent="0.35">
      <c r="A15" s="28">
        <v>12</v>
      </c>
      <c r="B15" s="2" t="s">
        <v>22</v>
      </c>
      <c r="C15" s="10">
        <v>5596</v>
      </c>
      <c r="D15" s="5">
        <v>117579</v>
      </c>
      <c r="E15" s="5">
        <v>105363</v>
      </c>
      <c r="F15" s="5">
        <v>105363</v>
      </c>
      <c r="G15" s="5">
        <v>210</v>
      </c>
      <c r="H15" s="11">
        <v>22126</v>
      </c>
      <c r="I15" s="11">
        <v>442.52</v>
      </c>
      <c r="J15" s="11">
        <v>20</v>
      </c>
      <c r="K15" s="2" t="s">
        <v>73</v>
      </c>
      <c r="L15" s="39"/>
    </row>
    <row r="16" spans="1:12" ht="23.25" customHeight="1" x14ac:dyDescent="0.35">
      <c r="A16" s="28">
        <v>13</v>
      </c>
      <c r="B16" s="2" t="s">
        <v>23</v>
      </c>
      <c r="C16" s="3">
        <v>5255</v>
      </c>
      <c r="D16" s="5">
        <v>40003</v>
      </c>
      <c r="E16" s="5">
        <v>36868</v>
      </c>
      <c r="F16" s="5">
        <v>36868</v>
      </c>
      <c r="G16" s="12">
        <v>200</v>
      </c>
      <c r="H16" s="5">
        <v>7374</v>
      </c>
      <c r="I16" s="12">
        <v>147.47999999999999</v>
      </c>
      <c r="J16" s="12">
        <v>20</v>
      </c>
      <c r="K16" s="2" t="s">
        <v>73</v>
      </c>
      <c r="L16" s="39"/>
    </row>
    <row r="17" spans="1:11" ht="23.25" customHeight="1" x14ac:dyDescent="0.35">
      <c r="A17" s="96" t="s">
        <v>24</v>
      </c>
      <c r="B17" s="96"/>
      <c r="C17" s="8">
        <f>SUM(C4:C16)</f>
        <v>73056</v>
      </c>
      <c r="D17" s="8">
        <f>SUM(D4:D16)</f>
        <v>926576</v>
      </c>
      <c r="E17" s="8">
        <f>SUM(E4:E16)</f>
        <v>843161</v>
      </c>
      <c r="F17" s="8">
        <f>SUM(F4:F16)</f>
        <v>843161</v>
      </c>
      <c r="G17" s="8">
        <v>220</v>
      </c>
      <c r="H17" s="9">
        <f>SUM(H4:H16)</f>
        <v>185739</v>
      </c>
      <c r="I17" s="9">
        <f>SUM(I4:I16)</f>
        <v>5641.1319999999996</v>
      </c>
      <c r="J17" s="9">
        <f>AVERAGE(J4:J16)</f>
        <v>29.846153846153847</v>
      </c>
      <c r="K17" s="2"/>
    </row>
    <row r="18" spans="1:11" ht="23.25" customHeight="1" x14ac:dyDescent="0.5">
      <c r="I18" s="81" t="s">
        <v>90</v>
      </c>
      <c r="J18" s="81"/>
      <c r="K18" s="81"/>
    </row>
    <row r="19" spans="1:11" ht="23.25" customHeight="1" x14ac:dyDescent="0.5">
      <c r="I19" s="81" t="s">
        <v>91</v>
      </c>
      <c r="J19" s="81"/>
      <c r="K19" s="81"/>
    </row>
    <row r="20" spans="1:11" ht="23.25" customHeight="1" x14ac:dyDescent="0.5">
      <c r="I20" s="81" t="s">
        <v>92</v>
      </c>
      <c r="J20" s="81"/>
      <c r="K20" s="81"/>
    </row>
    <row r="21" spans="1:11" ht="23.25" customHeight="1" x14ac:dyDescent="0.5">
      <c r="I21" s="81" t="s">
        <v>93</v>
      </c>
      <c r="J21" s="81"/>
      <c r="K21" s="81"/>
    </row>
    <row r="22" spans="1:11" ht="23.25" customHeight="1" x14ac:dyDescent="0.2">
      <c r="I22" s="91"/>
      <c r="J22" s="91"/>
      <c r="K22" s="91"/>
    </row>
  </sheetData>
  <mergeCells count="18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22:K22"/>
    <mergeCell ref="J2:J3"/>
    <mergeCell ref="K2:K3"/>
    <mergeCell ref="A17:B17"/>
    <mergeCell ref="I19:K19"/>
    <mergeCell ref="I20:K20"/>
    <mergeCell ref="I21:K21"/>
    <mergeCell ref="I18:K18"/>
  </mergeCells>
  <pageMargins left="0.7" right="0.7" top="0.75" bottom="0.75" header="0.3" footer="0.3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"/>
    </sheetView>
  </sheetViews>
  <sheetFormatPr defaultRowHeight="14.25" x14ac:dyDescent="0.2"/>
  <cols>
    <col min="2" max="2" width="15.5" customWidth="1"/>
    <col min="4" max="4" width="13.25" customWidth="1"/>
    <col min="5" max="5" width="16.625" customWidth="1"/>
    <col min="6" max="6" width="22" customWidth="1"/>
    <col min="7" max="7" width="14.875" customWidth="1"/>
    <col min="8" max="8" width="16.75" customWidth="1"/>
    <col min="10" max="10" width="17.75" customWidth="1"/>
  </cols>
  <sheetData>
    <row r="1" spans="1:11" ht="23.25" x14ac:dyDescent="0.2">
      <c r="A1" s="114" t="s">
        <v>103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x14ac:dyDescent="0.2">
      <c r="A2" s="114" t="s">
        <v>104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3.25" x14ac:dyDescent="0.2">
      <c r="A3" s="115" t="s">
        <v>0</v>
      </c>
      <c r="B3" s="115" t="s">
        <v>1</v>
      </c>
      <c r="C3" s="67" t="s">
        <v>105</v>
      </c>
      <c r="D3" s="67" t="s">
        <v>67</v>
      </c>
      <c r="E3" s="67" t="s">
        <v>106</v>
      </c>
      <c r="F3" s="67" t="s">
        <v>94</v>
      </c>
      <c r="G3" s="67" t="s">
        <v>107</v>
      </c>
      <c r="H3" s="67" t="s">
        <v>108</v>
      </c>
      <c r="I3" s="68" t="s">
        <v>109</v>
      </c>
      <c r="J3" s="67" t="s">
        <v>110</v>
      </c>
      <c r="K3" s="67" t="s">
        <v>10</v>
      </c>
    </row>
    <row r="4" spans="1:11" ht="23.25" x14ac:dyDescent="0.2">
      <c r="A4" s="115"/>
      <c r="B4" s="115"/>
      <c r="C4" s="67" t="s">
        <v>111</v>
      </c>
      <c r="D4" s="67" t="s">
        <v>112</v>
      </c>
      <c r="E4" s="67" t="s">
        <v>112</v>
      </c>
      <c r="F4" s="67" t="s">
        <v>112</v>
      </c>
      <c r="G4" s="67" t="s">
        <v>113</v>
      </c>
      <c r="H4" s="67" t="s">
        <v>114</v>
      </c>
      <c r="I4" s="68" t="s">
        <v>115</v>
      </c>
      <c r="J4" s="67" t="s">
        <v>116</v>
      </c>
      <c r="K4" s="67"/>
    </row>
    <row r="5" spans="1:11" ht="23.25" x14ac:dyDescent="0.35">
      <c r="A5" s="67">
        <v>1</v>
      </c>
      <c r="B5" s="2" t="s">
        <v>11</v>
      </c>
      <c r="C5" s="67">
        <v>190</v>
      </c>
      <c r="D5" s="67">
        <v>107.5</v>
      </c>
      <c r="E5" s="67">
        <v>72.5</v>
      </c>
      <c r="F5" s="67">
        <v>35</v>
      </c>
      <c r="G5" s="67">
        <v>500</v>
      </c>
      <c r="H5" s="68">
        <v>17.5</v>
      </c>
      <c r="I5" s="68">
        <v>0.875</v>
      </c>
      <c r="J5" s="67">
        <v>50</v>
      </c>
      <c r="K5" s="67"/>
    </row>
    <row r="6" spans="1:11" ht="23.25" x14ac:dyDescent="0.35">
      <c r="A6" s="67">
        <v>2</v>
      </c>
      <c r="B6" s="2" t="s">
        <v>12</v>
      </c>
      <c r="C6" s="67">
        <v>245</v>
      </c>
      <c r="D6" s="67">
        <v>207</v>
      </c>
      <c r="E6" s="67">
        <v>185</v>
      </c>
      <c r="F6" s="67">
        <v>183</v>
      </c>
      <c r="G6" s="67">
        <v>800</v>
      </c>
      <c r="H6" s="68">
        <v>146.4</v>
      </c>
      <c r="I6" s="68">
        <v>7.32</v>
      </c>
      <c r="J6" s="67">
        <v>50</v>
      </c>
      <c r="K6" s="67"/>
    </row>
    <row r="7" spans="1:11" ht="23.25" x14ac:dyDescent="0.35">
      <c r="A7" s="67">
        <v>3</v>
      </c>
      <c r="B7" s="2" t="s">
        <v>13</v>
      </c>
      <c r="C7" s="67">
        <v>693</v>
      </c>
      <c r="D7" s="67">
        <v>753</v>
      </c>
      <c r="E7" s="67">
        <v>740</v>
      </c>
      <c r="F7" s="67">
        <v>740</v>
      </c>
      <c r="G7" s="67">
        <v>600</v>
      </c>
      <c r="H7" s="68">
        <v>444</v>
      </c>
      <c r="I7" s="68">
        <v>19.98</v>
      </c>
      <c r="J7" s="67">
        <v>45</v>
      </c>
      <c r="K7" s="67"/>
    </row>
    <row r="8" spans="1:11" ht="23.25" x14ac:dyDescent="0.35">
      <c r="A8" s="67">
        <v>4</v>
      </c>
      <c r="B8" s="2" t="s">
        <v>14</v>
      </c>
      <c r="C8" s="67">
        <v>402</v>
      </c>
      <c r="D8" s="67">
        <v>267</v>
      </c>
      <c r="E8" s="67">
        <v>256.5</v>
      </c>
      <c r="F8" s="67">
        <v>202.5</v>
      </c>
      <c r="G8" s="67">
        <v>850</v>
      </c>
      <c r="H8" s="68">
        <v>173.94750000000002</v>
      </c>
      <c r="I8" s="68">
        <v>6.0881624999999993</v>
      </c>
      <c r="J8" s="67">
        <v>35</v>
      </c>
      <c r="K8" s="67"/>
    </row>
    <row r="9" spans="1:11" ht="23.25" x14ac:dyDescent="0.35">
      <c r="A9" s="67">
        <v>5</v>
      </c>
      <c r="B9" s="2" t="s">
        <v>15</v>
      </c>
      <c r="C9" s="67">
        <v>189</v>
      </c>
      <c r="D9" s="67">
        <v>262</v>
      </c>
      <c r="E9" s="67">
        <v>262</v>
      </c>
      <c r="F9" s="67">
        <v>237</v>
      </c>
      <c r="G9" s="67">
        <v>750</v>
      </c>
      <c r="H9" s="68">
        <v>177.75</v>
      </c>
      <c r="I9" s="68">
        <v>8.89</v>
      </c>
      <c r="J9" s="67">
        <v>50</v>
      </c>
      <c r="K9" s="67"/>
    </row>
    <row r="10" spans="1:11" ht="23.25" x14ac:dyDescent="0.35">
      <c r="A10" s="67">
        <v>6</v>
      </c>
      <c r="B10" s="2" t="s">
        <v>16</v>
      </c>
      <c r="C10" s="67">
        <v>244</v>
      </c>
      <c r="D10" s="67">
        <v>350</v>
      </c>
      <c r="E10" s="67">
        <v>311</v>
      </c>
      <c r="F10" s="67">
        <v>311</v>
      </c>
      <c r="G10" s="67">
        <v>500</v>
      </c>
      <c r="H10" s="68">
        <v>155.5</v>
      </c>
      <c r="I10" s="68">
        <v>6.9969999999999999</v>
      </c>
      <c r="J10" s="67">
        <v>45</v>
      </c>
      <c r="K10" s="67"/>
    </row>
    <row r="11" spans="1:11" ht="23.25" x14ac:dyDescent="0.35">
      <c r="A11" s="67">
        <v>7</v>
      </c>
      <c r="B11" s="2" t="s">
        <v>17</v>
      </c>
      <c r="C11" s="67">
        <v>282</v>
      </c>
      <c r="D11" s="67">
        <v>186</v>
      </c>
      <c r="E11" s="67">
        <v>186</v>
      </c>
      <c r="F11" s="67">
        <v>186</v>
      </c>
      <c r="G11" s="67">
        <v>800</v>
      </c>
      <c r="H11" s="68">
        <v>148.80000000000001</v>
      </c>
      <c r="I11" s="68">
        <v>7.44</v>
      </c>
      <c r="J11" s="67">
        <v>50</v>
      </c>
      <c r="K11" s="67"/>
    </row>
    <row r="12" spans="1:11" ht="23.25" x14ac:dyDescent="0.35">
      <c r="A12" s="67">
        <v>8</v>
      </c>
      <c r="B12" s="2" t="s">
        <v>18</v>
      </c>
      <c r="C12" s="67">
        <v>332</v>
      </c>
      <c r="D12" s="67">
        <v>468</v>
      </c>
      <c r="E12" s="67">
        <v>399</v>
      </c>
      <c r="F12" s="67">
        <v>263</v>
      </c>
      <c r="G12" s="67">
        <v>450</v>
      </c>
      <c r="H12" s="68">
        <v>118.35</v>
      </c>
      <c r="I12" s="68">
        <v>4.734</v>
      </c>
      <c r="J12" s="67">
        <v>40</v>
      </c>
      <c r="K12" s="67"/>
    </row>
    <row r="13" spans="1:11" ht="23.25" x14ac:dyDescent="0.35">
      <c r="A13" s="67">
        <v>9</v>
      </c>
      <c r="B13" s="2" t="s">
        <v>19</v>
      </c>
      <c r="C13" s="67">
        <v>547</v>
      </c>
      <c r="D13" s="67">
        <v>264</v>
      </c>
      <c r="E13" s="67">
        <v>204</v>
      </c>
      <c r="F13" s="67">
        <v>204</v>
      </c>
      <c r="G13" s="67">
        <v>500</v>
      </c>
      <c r="H13" s="68">
        <v>102</v>
      </c>
      <c r="I13" s="68">
        <v>5.0999999999999996</v>
      </c>
      <c r="J13" s="67">
        <v>50</v>
      </c>
      <c r="K13" s="67"/>
    </row>
    <row r="14" spans="1:11" ht="23.25" x14ac:dyDescent="0.35">
      <c r="A14" s="67">
        <v>10</v>
      </c>
      <c r="B14" s="2" t="s">
        <v>20</v>
      </c>
      <c r="C14" s="67">
        <v>35</v>
      </c>
      <c r="D14" s="67">
        <v>54</v>
      </c>
      <c r="E14" s="67">
        <v>48</v>
      </c>
      <c r="F14" s="67">
        <v>48</v>
      </c>
      <c r="G14" s="67">
        <v>700</v>
      </c>
      <c r="H14" s="68">
        <v>33.6</v>
      </c>
      <c r="I14" s="68">
        <v>1.68</v>
      </c>
      <c r="J14" s="67">
        <v>50</v>
      </c>
      <c r="K14" s="67"/>
    </row>
    <row r="15" spans="1:11" ht="23.25" x14ac:dyDescent="0.5">
      <c r="A15" s="67">
        <v>11</v>
      </c>
      <c r="B15" s="2" t="s">
        <v>21</v>
      </c>
      <c r="C15" s="67">
        <v>130</v>
      </c>
      <c r="D15" s="65">
        <v>90</v>
      </c>
      <c r="E15" s="65">
        <v>90</v>
      </c>
      <c r="F15" s="65">
        <v>90</v>
      </c>
      <c r="G15" s="65">
        <v>750</v>
      </c>
      <c r="H15" s="69">
        <v>67.5</v>
      </c>
      <c r="I15" s="69">
        <v>2.7</v>
      </c>
      <c r="J15" s="65">
        <v>40</v>
      </c>
      <c r="K15" s="70"/>
    </row>
    <row r="16" spans="1:11" ht="23.25" x14ac:dyDescent="0.5">
      <c r="A16" s="67">
        <v>12</v>
      </c>
      <c r="B16" s="2" t="s">
        <v>22</v>
      </c>
      <c r="C16" s="71">
        <v>2777</v>
      </c>
      <c r="D16" s="65">
        <v>161</v>
      </c>
      <c r="E16" s="65">
        <v>138</v>
      </c>
      <c r="F16" s="65">
        <v>138</v>
      </c>
      <c r="G16" s="65">
        <v>800</v>
      </c>
      <c r="H16" s="69">
        <v>110.4</v>
      </c>
      <c r="I16" s="69">
        <v>5.52</v>
      </c>
      <c r="J16" s="65">
        <v>50</v>
      </c>
      <c r="K16" s="70"/>
    </row>
    <row r="17" spans="1:11" ht="23.25" x14ac:dyDescent="0.5">
      <c r="A17" s="67">
        <v>13</v>
      </c>
      <c r="B17" s="2" t="s">
        <v>23</v>
      </c>
      <c r="C17" s="67">
        <v>218</v>
      </c>
      <c r="D17" s="65">
        <v>103</v>
      </c>
      <c r="E17" s="65">
        <v>101</v>
      </c>
      <c r="F17" s="65">
        <v>101</v>
      </c>
      <c r="G17" s="65">
        <v>800</v>
      </c>
      <c r="H17" s="69">
        <v>80.8</v>
      </c>
      <c r="I17" s="69">
        <v>2.4239999999999999</v>
      </c>
      <c r="J17" s="65">
        <v>30</v>
      </c>
      <c r="K17" s="70"/>
    </row>
    <row r="18" spans="1:11" ht="23.25" x14ac:dyDescent="0.5">
      <c r="A18" s="116" t="s">
        <v>24</v>
      </c>
      <c r="B18" s="117"/>
      <c r="C18" s="73">
        <f t="shared" ref="C18:F18" si="0">SUM(C5:C17)</f>
        <v>6284</v>
      </c>
      <c r="D18" s="74">
        <f t="shared" si="0"/>
        <v>3272.5</v>
      </c>
      <c r="E18" s="74">
        <f t="shared" si="0"/>
        <v>2993</v>
      </c>
      <c r="F18" s="74">
        <f t="shared" si="0"/>
        <v>2738.5</v>
      </c>
      <c r="G18" s="75">
        <f>SUM(H18*1000/F18)</f>
        <v>648.73014423954714</v>
      </c>
      <c r="H18" s="76">
        <f>SUM(H5:H17)</f>
        <v>1776.5474999999997</v>
      </c>
      <c r="I18" s="74">
        <f>SUM(I5:I17)</f>
        <v>79.748162500000007</v>
      </c>
      <c r="J18" s="77">
        <v>45</v>
      </c>
      <c r="K18" s="72"/>
    </row>
  </sheetData>
  <mergeCells count="5">
    <mergeCell ref="A1:K1"/>
    <mergeCell ref="A2:K2"/>
    <mergeCell ref="A3:A4"/>
    <mergeCell ref="B3:B4"/>
    <mergeCell ref="A18:B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3" sqref="B23"/>
    </sheetView>
  </sheetViews>
  <sheetFormatPr defaultRowHeight="14.25" x14ac:dyDescent="0.2"/>
  <cols>
    <col min="1" max="1" width="22.25" customWidth="1"/>
    <col min="2" max="2" width="13.875" customWidth="1"/>
    <col min="3" max="3" width="15.875" customWidth="1"/>
  </cols>
  <sheetData>
    <row r="1" spans="1:3" ht="23.25" x14ac:dyDescent="0.5">
      <c r="A1" s="63" t="s">
        <v>35</v>
      </c>
      <c r="B1" s="63" t="s">
        <v>95</v>
      </c>
      <c r="C1" s="63" t="s">
        <v>5</v>
      </c>
    </row>
    <row r="2" spans="1:3" ht="23.25" x14ac:dyDescent="0.5">
      <c r="A2" s="63" t="s">
        <v>96</v>
      </c>
      <c r="B2" s="64">
        <v>34758</v>
      </c>
      <c r="C2" s="64">
        <v>34758</v>
      </c>
    </row>
    <row r="3" spans="1:3" ht="23.25" x14ac:dyDescent="0.5">
      <c r="A3" s="63" t="s">
        <v>97</v>
      </c>
      <c r="B3" s="64">
        <v>35803</v>
      </c>
      <c r="C3" s="64">
        <v>35660</v>
      </c>
    </row>
    <row r="4" spans="1:3" ht="23.25" x14ac:dyDescent="0.5">
      <c r="A4" s="63" t="s">
        <v>98</v>
      </c>
      <c r="B4" s="64">
        <v>14676</v>
      </c>
      <c r="C4" s="64">
        <v>14593</v>
      </c>
    </row>
    <row r="5" spans="1:3" ht="23.25" x14ac:dyDescent="0.5">
      <c r="A5" s="63" t="s">
        <v>99</v>
      </c>
      <c r="B5" s="64">
        <v>26126</v>
      </c>
      <c r="C5" s="64">
        <v>22268</v>
      </c>
    </row>
    <row r="6" spans="1:3" ht="23.25" x14ac:dyDescent="0.5">
      <c r="A6" s="63" t="s">
        <v>100</v>
      </c>
      <c r="B6" s="64">
        <v>30068</v>
      </c>
      <c r="C6" s="64">
        <v>24861</v>
      </c>
    </row>
    <row r="7" spans="1:3" ht="23.25" x14ac:dyDescent="0.5">
      <c r="A7" s="63" t="s">
        <v>101</v>
      </c>
      <c r="B7" s="64">
        <v>65733</v>
      </c>
      <c r="C7" s="64">
        <v>64772</v>
      </c>
    </row>
    <row r="8" spans="1:3" ht="23.25" x14ac:dyDescent="0.5">
      <c r="A8" s="63" t="s">
        <v>102</v>
      </c>
      <c r="B8" s="64">
        <v>926576</v>
      </c>
      <c r="C8" s="64">
        <v>843161</v>
      </c>
    </row>
    <row r="17" spans="1:3" ht="23.25" x14ac:dyDescent="0.5">
      <c r="A17" s="65" t="s">
        <v>35</v>
      </c>
      <c r="B17" s="65" t="s">
        <v>95</v>
      </c>
      <c r="C17" s="65" t="s">
        <v>5</v>
      </c>
    </row>
    <row r="18" spans="1:3" ht="23.25" x14ac:dyDescent="0.5">
      <c r="A18" s="63" t="s">
        <v>102</v>
      </c>
      <c r="B18" s="64">
        <v>926576</v>
      </c>
      <c r="C18" s="64">
        <v>843161</v>
      </c>
    </row>
    <row r="19" spans="1:3" ht="23.25" x14ac:dyDescent="0.5">
      <c r="A19" s="63" t="s">
        <v>101</v>
      </c>
      <c r="B19" s="64">
        <v>65733</v>
      </c>
      <c r="C19" s="64">
        <v>64772</v>
      </c>
    </row>
    <row r="20" spans="1:3" ht="23.25" x14ac:dyDescent="0.5">
      <c r="A20" s="63" t="s">
        <v>97</v>
      </c>
      <c r="B20" s="64">
        <v>35803</v>
      </c>
      <c r="C20" s="64">
        <v>35660</v>
      </c>
    </row>
    <row r="21" spans="1:3" ht="23.25" x14ac:dyDescent="0.5">
      <c r="A21" s="63" t="s">
        <v>96</v>
      </c>
      <c r="B21" s="64">
        <v>34758</v>
      </c>
      <c r="C21" s="64">
        <v>34758</v>
      </c>
    </row>
    <row r="22" spans="1:3" ht="23.25" x14ac:dyDescent="0.5">
      <c r="A22" s="63" t="s">
        <v>100</v>
      </c>
      <c r="B22" s="64">
        <v>30068</v>
      </c>
      <c r="C22" s="64">
        <v>24861</v>
      </c>
    </row>
    <row r="23" spans="1:3" ht="23.25" x14ac:dyDescent="0.5">
      <c r="A23" s="63" t="s">
        <v>99</v>
      </c>
      <c r="B23" s="64">
        <v>26126</v>
      </c>
      <c r="C23" s="64">
        <v>22268</v>
      </c>
    </row>
    <row r="24" spans="1:3" ht="23.25" x14ac:dyDescent="0.5">
      <c r="A24" s="63" t="s">
        <v>98</v>
      </c>
      <c r="B24" s="64">
        <v>14676</v>
      </c>
      <c r="C24" s="64">
        <v>14593</v>
      </c>
    </row>
    <row r="25" spans="1:3" x14ac:dyDescent="0.2">
      <c r="B25" s="66">
        <f t="shared" ref="B25:C25" si="0">SUM(B18:B24)</f>
        <v>1133740</v>
      </c>
      <c r="C25" s="66">
        <f t="shared" si="0"/>
        <v>1040073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ข้อมูลพื้นที่ทั้งหมด</vt:lpstr>
      <vt:lpstr>ข้าวนาปี</vt:lpstr>
      <vt:lpstr>ลองกอง</vt:lpstr>
      <vt:lpstr>เงาะ</vt:lpstr>
      <vt:lpstr>มังคุด</vt:lpstr>
      <vt:lpstr>ทุเรียน</vt:lpstr>
      <vt:lpstr>พืชผัก</vt:lpstr>
      <vt:lpstr>พืชไร่</vt:lpstr>
      <vt:lpstr>ปาล์มน้ำมัน</vt:lpstr>
      <vt:lpstr>กล้วยน้ำว้า</vt:lpstr>
      <vt:lpstr>มะพร้าว</vt:lpstr>
      <vt:lpstr>ยางพารา</vt:lpstr>
      <vt:lpstr>สละ</vt:lpstr>
      <vt:lpstr>สรุป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</dc:creator>
  <cp:lastModifiedBy>DOAE</cp:lastModifiedBy>
  <cp:lastPrinted>2023-03-07T03:38:21Z</cp:lastPrinted>
  <dcterms:created xsi:type="dcterms:W3CDTF">2022-07-20T07:42:25Z</dcterms:created>
  <dcterms:modified xsi:type="dcterms:W3CDTF">2023-03-07T03:38:23Z</dcterms:modified>
</cp:coreProperties>
</file>